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DIO'!$A$1:$H$25</definedName>
    <definedName name="_xlnm.Print_Area" localSheetId="1">'PLAN PRIHODA'!$A$1:$H$44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<sst xmlns="http://schemas.openxmlformats.org/spreadsheetml/2006/main" count="365" uniqueCount="202">
  <si>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</si>
  <si>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</si>
  <si>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</si>
  <si>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</si>
  <si>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</si>
  <si>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</si>
  <si>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</si>
  <si>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</si>
  <si>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</si>
  <si>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</si>
  <si>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</si>
  <si>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</si>
  <si>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</si>
  <si>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</si>
  <si>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</si>
  <si>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</si>
  <si>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</si>
  <si>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</si>
  <si>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</si>
  <si>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</si>
  <si>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</si>
  <si>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</si>
  <si>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</si>
  <si>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</si>
  <si>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</si>
  <si>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</si>
  <si>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</si>
  <si>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</si>
  <si>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</si>
  <si>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</si>
  <si>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</si>
  <si>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</si>
  <si>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</si>
  <si>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</si>
  <si>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</si>
  <si>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</si>
  <si>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</si>
  <si>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</si>
  <si>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</si>
  <si>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</si>
  <si>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</si>
  <si>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</si>
  <si>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</si>
  <si>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</si>
  <si>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</si>
  <si>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</si>
  <si>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</si>
  <si>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</si>
  <si>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</si>
  <si>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</si>
  <si>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</si>
  <si>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</si>
  <si>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</si>
  <si>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</si>
  <si>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</si>
  <si>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</si>
  <si>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</si>
  <si>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</si>
  <si>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</si>
  <si>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</si>
  <si>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</si>
  <si>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</si>
  <si>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</si>
  <si>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</si>
  <si>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</si>
  <si>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</si>
  <si>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</si>
  <si>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</si>
  <si>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</si>
  <si>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</si>
  <si>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</si>
  <si>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</si>
  <si>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</si>
  <si>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</si>
  <si>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</si>
  <si>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</si>
  <si>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</si>
  <si>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</si>
  <si>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</si>
  <si>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</si>
  <si>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</si>
  <si>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</si>
  <si>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</si>
  <si>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</si>
  <si>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</si>
  <si>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</si>
  <si>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</si>
  <si>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</si>
  <si>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</si>
  <si>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</si>
  <si>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</si>
  <si>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</si>
  <si>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</si>
  <si>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</si>
  <si>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</si>
  <si>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</si>
  <si>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</si>
  <si>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</si>
  <si>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</si>
  <si>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</si>
  <si>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</si>
  <si>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</si>
  <si>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</si>
  <si>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</si>
  <si>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</si>
  <si>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</si>
  <si>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</si>
  <si>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</si>
  <si>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A 7008 06</t>
  </si>
  <si>
    <t>ISPRAĆAJ MATURANATA</t>
  </si>
  <si>
    <t>T 7008 07</t>
  </si>
  <si>
    <t>SUFINANCIRANJE PROJEKTA OBILJEŽAVANJA DANA SJEĆANJA NA ŽRTVU VUKOVARA</t>
  </si>
  <si>
    <t>2017.</t>
  </si>
  <si>
    <t>PROJEKCIJA PLANA ZA 2017.</t>
  </si>
  <si>
    <t xml:space="preserve">Uredski materijal   </t>
  </si>
  <si>
    <t>električna energija</t>
  </si>
  <si>
    <t>Plin</t>
  </si>
  <si>
    <t>Ostali materijal za proizvodnju energije</t>
  </si>
  <si>
    <t>Ostale usluge za komunikaciju i prijevoz</t>
  </si>
  <si>
    <t>Usl.tek.invest.održavanja građ.objekata</t>
  </si>
  <si>
    <t>Usl.tek.invest.održavanja postr.i opreme</t>
  </si>
  <si>
    <t>Ostale komunalne usluge</t>
  </si>
  <si>
    <t>Obvezni i prev.zdravstveni preg.zaposl.</t>
  </si>
  <si>
    <t>Tečajevi i stručni ispiti</t>
  </si>
  <si>
    <t>Naknada za koriš.osobnog automobila</t>
  </si>
  <si>
    <t>Literatura</t>
  </si>
  <si>
    <t>Mater.i sred.za ćišćenje i održavanje</t>
  </si>
  <si>
    <t>Materijal za higjenske potrbe i njegu</t>
  </si>
  <si>
    <t>Ostali materijal za potr.red.poslovanja</t>
  </si>
  <si>
    <t>Motorni benzin i dizel gorivo</t>
  </si>
  <si>
    <t>Mat.i dijelovi za inv.održavanje objekata</t>
  </si>
  <si>
    <t>Mat.i dijel.za tek.inv.održavanje opreme</t>
  </si>
  <si>
    <t>Sitan inventar</t>
  </si>
  <si>
    <t>Usluge telefona  i telefaxa</t>
  </si>
  <si>
    <t>Usluge interneta</t>
  </si>
  <si>
    <t>Poštarina(pisma,tiskanice i sl.)</t>
  </si>
  <si>
    <t>Tisak</t>
  </si>
  <si>
    <t>Ostale usluge promidžbe i informiranja</t>
  </si>
  <si>
    <t>Opskrba vodom</t>
  </si>
  <si>
    <t>Iznošenje i odvoz smeća</t>
  </si>
  <si>
    <t>Deratizacija i dezinsekcija</t>
  </si>
  <si>
    <t>Dimnjačarske i ekološke usluge</t>
  </si>
  <si>
    <t>Laboratorijske usluge</t>
  </si>
  <si>
    <t>Geodetsko-katastarske usluge</t>
  </si>
  <si>
    <t>Usluge vještačenja</t>
  </si>
  <si>
    <t>Ostale računalne usluge</t>
  </si>
  <si>
    <t>Ostale nespomenute usluge</t>
  </si>
  <si>
    <t>Tuzemne članarine</t>
  </si>
  <si>
    <t>Sudske pristojbe</t>
  </si>
  <si>
    <t>Javnobilježničke pristojbe</t>
  </si>
  <si>
    <t>Ostale pristojbe i naknade</t>
  </si>
  <si>
    <t>Rashodi protokola(vijenci,cvijeće,svijeće)</t>
  </si>
  <si>
    <t>Upravne i administrativne pristojbe</t>
  </si>
  <si>
    <t>Usluge platnog prometa</t>
  </si>
  <si>
    <t>Zateze kamate iz posl.odnosa</t>
  </si>
  <si>
    <t>Ostali nespomenuti fin.rashodi</t>
  </si>
  <si>
    <t>PLAN RASHODA I IZDATAKA ZA:OŠ KNEŽEVI VINOGRADI</t>
  </si>
  <si>
    <t>PLAN PRIHODA I PRIMITAKA ZA:OŠ KNEŽEVI VINOGRADI</t>
  </si>
  <si>
    <t>Plaće za zaposlene</t>
  </si>
  <si>
    <t>Plaće za posebne uvjete rada</t>
  </si>
  <si>
    <t>Nagrade</t>
  </si>
  <si>
    <t>Darovi</t>
  </si>
  <si>
    <t>Otpremnine</t>
  </si>
  <si>
    <t>Pomoći-bolest,invalidnost,smrt.slučaj)</t>
  </si>
  <si>
    <t>Ostali nenavedeni rashodi za zaposlene</t>
  </si>
  <si>
    <t>Dop.za obavezno Zdravstveno osiguranje</t>
  </si>
  <si>
    <t>Dop.za obvezno ZO.zaštite na radu</t>
  </si>
  <si>
    <t>Dopr.za obv.osiguranje u sluč.nezaposl.</t>
  </si>
  <si>
    <t>Pos.dopr.za poz.zapošlj.os.s invalidit.</t>
  </si>
  <si>
    <t>Naknada za prijev.na posao i s posla</t>
  </si>
  <si>
    <t>Dnevnice za službeni put u zemlji</t>
  </si>
  <si>
    <t>Naknade za smještaj na sl.putu u zemlji</t>
  </si>
  <si>
    <t>Usl.tek.i inv.održvanja objekataja</t>
  </si>
  <si>
    <t xml:space="preserve">Uredski materijal    </t>
  </si>
  <si>
    <t>Mat.i sred.za čišćenje i održavaje</t>
  </si>
  <si>
    <t>Materijal za higjenske potrebe i njegu</t>
  </si>
  <si>
    <t>Namirnice</t>
  </si>
  <si>
    <t>Grafičke i tiskarske usluge</t>
  </si>
  <si>
    <t>Usl.platnog prometa</t>
  </si>
  <si>
    <t>Bank. usluge i usluge platnog prometa</t>
  </si>
  <si>
    <t>Pričuva</t>
  </si>
  <si>
    <t>Nakn. za prijev.za rad na ter. i odvojeni život</t>
  </si>
  <si>
    <t xml:space="preserve">Mat.i dijelovi za inv.održavanje </t>
  </si>
  <si>
    <t>Ostale naknade troš.zaposleima</t>
  </si>
  <si>
    <t>MINISTARSTVO-VLASTITI I OSTALI PRIHODI</t>
  </si>
  <si>
    <t>6711-ŽUPANIJA</t>
  </si>
  <si>
    <t>6711-MINISTARSTVO</t>
  </si>
  <si>
    <t>671-ŽUPANIJA</t>
  </si>
  <si>
    <t>671-MINISTARSTVO</t>
  </si>
  <si>
    <t>6711-MINIST.</t>
  </si>
  <si>
    <t>Ukupno prihodi i primici za 2017.</t>
  </si>
  <si>
    <t>Ravnatelj</t>
  </si>
  <si>
    <t>Ivan Prgomet</t>
  </si>
  <si>
    <t>Plan za 2016.</t>
  </si>
  <si>
    <t>PROJEKCIJA PLANA ZA 2018.</t>
  </si>
  <si>
    <t>Motorni benzin i dizel grivo</t>
  </si>
  <si>
    <t>Projekcija plana
za 2017.</t>
  </si>
  <si>
    <t>Projekcija plana 
za 2018.</t>
  </si>
  <si>
    <t xml:space="preserve"> PRIJEDLOG FINANCIJSKOG PLANA OŠ KNEŽEVI VINOGRADI  ZA 2016. I                                                                                                                                                PROJEKCIJA PLANA ZA  2017. I 2018. GODINU</t>
  </si>
  <si>
    <t>Plan za 2016</t>
  </si>
  <si>
    <t>2018.</t>
  </si>
  <si>
    <t>U Kn.Vinogradima, 7.9.2015.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</si>
</sst>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5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Times New Roman"/>
      <family val="1"/>
    </font>
    <font>
      <u val="single"/>
      <sz val="10"/>
      <color indexed="8"/>
      <name val="Arial"/>
      <family val="2"/>
    </font>
    <font>
      <b/>
      <sz val="8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3" xfId="0" applyNumberFormat="1" applyFont="1" applyBorder="1" applyAlignment="1">
      <alignment wrapText="1"/>
    </xf>
    <xf numFmtId="1" fontId="21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7" xfId="0" applyFont="1" applyBorder="1" applyAlignment="1" quotePrefix="1">
      <alignment horizontal="left" vertical="center" wrapText="1"/>
    </xf>
    <xf numFmtId="0" fontId="30" fillId="0" borderId="37" xfId="0" applyFont="1" applyBorder="1" applyAlignment="1" quotePrefix="1">
      <alignment horizontal="center" vertical="center" wrapText="1"/>
    </xf>
    <xf numFmtId="0" fontId="27" fillId="0" borderId="3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37" xfId="0" applyFont="1" applyBorder="1" applyAlignment="1" quotePrefix="1">
      <alignment horizontal="left" wrapText="1"/>
    </xf>
    <xf numFmtId="0" fontId="34" fillId="0" borderId="37" xfId="0" applyFont="1" applyBorder="1" applyAlignment="1" quotePrefix="1">
      <alignment horizontal="center" wrapText="1"/>
    </xf>
    <xf numFmtId="0" fontId="34" fillId="0" borderId="37" xfId="0" applyNumberFormat="1" applyFont="1" applyFill="1" applyBorder="1" applyAlignment="1" applyProtection="1" quotePrefix="1">
      <alignment horizontal="left"/>
      <protection/>
    </xf>
    <xf numFmtId="0" fontId="27" fillId="0" borderId="39" xfId="0" applyNumberFormat="1" applyFont="1" applyFill="1" applyBorder="1" applyAlignment="1" applyProtection="1">
      <alignment horizontal="center" wrapText="1"/>
      <protection/>
    </xf>
    <xf numFmtId="0" fontId="27" fillId="0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1" fillId="0" borderId="37" xfId="0" applyNumberFormat="1" applyFont="1" applyFill="1" applyBorder="1" applyAlignment="1" applyProtection="1">
      <alignment/>
      <protection/>
    </xf>
    <xf numFmtId="3" fontId="34" fillId="0" borderId="39" xfId="0" applyNumberFormat="1" applyFont="1" applyBorder="1" applyAlignment="1">
      <alignment horizontal="right"/>
    </xf>
    <xf numFmtId="3" fontId="34" fillId="0" borderId="39" xfId="0" applyNumberFormat="1" applyFont="1" applyFill="1" applyBorder="1" applyAlignment="1" applyProtection="1">
      <alignment horizontal="right" wrapText="1"/>
      <protection/>
    </xf>
    <xf numFmtId="0" fontId="36" fillId="0" borderId="37" xfId="0" applyNumberFormat="1" applyFont="1" applyFill="1" applyBorder="1" applyAlignment="1" applyProtection="1">
      <alignment wrapText="1"/>
      <protection/>
    </xf>
    <xf numFmtId="3" fontId="34" fillId="0" borderId="38" xfId="0" applyNumberFormat="1" applyFont="1" applyBorder="1" applyAlignment="1">
      <alignment horizontal="right"/>
    </xf>
    <xf numFmtId="0" fontId="34" fillId="0" borderId="37" xfId="0" applyFont="1" applyBorder="1" applyAlignment="1" quotePrefix="1">
      <alignment horizontal="left"/>
    </xf>
    <xf numFmtId="0" fontId="34" fillId="0" borderId="37" xfId="0" applyNumberFormat="1" applyFont="1" applyFill="1" applyBorder="1" applyAlignment="1" applyProtection="1">
      <alignment wrapText="1"/>
      <protection/>
    </xf>
    <xf numFmtId="0" fontId="36" fillId="0" borderId="37" xfId="0" applyNumberFormat="1" applyFont="1" applyFill="1" applyBorder="1" applyAlignment="1" applyProtection="1">
      <alignment horizontal="center" wrapText="1"/>
      <protection/>
    </xf>
    <xf numFmtId="0" fontId="35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40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46" fillId="12" borderId="0" xfId="0" applyFont="1" applyFill="1" applyBorder="1" applyAlignment="1">
      <alignment vertical="top"/>
    </xf>
    <xf numFmtId="0" fontId="46" fillId="12" borderId="0" xfId="0" applyFont="1" applyFill="1" applyBorder="1" applyAlignment="1">
      <alignment vertical="top" wrapText="1"/>
    </xf>
    <xf numFmtId="0" fontId="47" fillId="28" borderId="0" xfId="0" applyFont="1" applyFill="1" applyBorder="1" applyAlignment="1">
      <alignment vertical="top"/>
    </xf>
    <xf numFmtId="0" fontId="47" fillId="0" borderId="0" xfId="0" applyFont="1" applyFill="1" applyBorder="1" applyAlignment="1">
      <alignment horizontal="center" vertical="top"/>
    </xf>
    <xf numFmtId="0" fontId="47" fillId="28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 wrapText="1"/>
    </xf>
    <xf numFmtId="3" fontId="47" fillId="0" borderId="0" xfId="0" applyNumberFormat="1" applyFont="1" applyFill="1" applyBorder="1" applyAlignment="1">
      <alignment horizontal="center" vertical="top"/>
    </xf>
    <xf numFmtId="0" fontId="47" fillId="28" borderId="0" xfId="0" applyFont="1" applyFill="1" applyBorder="1" applyAlignment="1">
      <alignment vertical="top"/>
    </xf>
    <xf numFmtId="0" fontId="48" fillId="0" borderId="0" xfId="0" applyNumberFormat="1" applyFont="1" applyFill="1" applyBorder="1" applyAlignment="1">
      <alignment vertical="top" wrapText="1"/>
    </xf>
    <xf numFmtId="0" fontId="47" fillId="28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46" fillId="12" borderId="0" xfId="0" applyNumberFormat="1" applyFont="1" applyFill="1" applyBorder="1" applyAlignment="1">
      <alignment vertical="top" wrapText="1"/>
    </xf>
    <xf numFmtId="4" fontId="47" fillId="28" borderId="0" xfId="0" applyNumberFormat="1" applyFont="1" applyFill="1" applyBorder="1" applyAlignment="1">
      <alignment vertical="top" wrapText="1"/>
    </xf>
    <xf numFmtId="4" fontId="47" fillId="0" borderId="0" xfId="0" applyNumberFormat="1" applyFont="1" applyFill="1" applyBorder="1" applyAlignment="1">
      <alignment vertical="top" wrapText="1"/>
    </xf>
    <xf numFmtId="4" fontId="48" fillId="0" borderId="0" xfId="0" applyNumberFormat="1" applyFont="1" applyFill="1" applyBorder="1" applyAlignment="1">
      <alignment vertical="top" wrapText="1"/>
    </xf>
    <xf numFmtId="4" fontId="47" fillId="28" borderId="0" xfId="0" applyNumberFormat="1" applyFont="1" applyFill="1" applyBorder="1" applyAlignment="1">
      <alignment vertical="top" wrapText="1"/>
    </xf>
    <xf numFmtId="178" fontId="46" fillId="12" borderId="0" xfId="102" applyNumberFormat="1" applyFont="1" applyFill="1" applyBorder="1" applyAlignment="1">
      <alignment wrapText="1"/>
    </xf>
    <xf numFmtId="178" fontId="47" fillId="28" borderId="0" xfId="102" applyNumberFormat="1" applyFont="1" applyFill="1" applyBorder="1" applyAlignment="1">
      <alignment wrapText="1"/>
    </xf>
    <xf numFmtId="178" fontId="47" fillId="0" borderId="0" xfId="102" applyNumberFormat="1" applyFont="1" applyFill="1" applyBorder="1" applyAlignment="1">
      <alignment wrapText="1"/>
    </xf>
    <xf numFmtId="178" fontId="47" fillId="28" borderId="0" xfId="102" applyNumberFormat="1" applyFont="1" applyFill="1" applyBorder="1" applyAlignment="1">
      <alignment wrapText="1"/>
    </xf>
    <xf numFmtId="4" fontId="25" fillId="12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12" borderId="0" xfId="0" applyNumberFormat="1" applyFont="1" applyFill="1" applyBorder="1" applyAlignment="1" applyProtection="1">
      <alignment horizontal="center" vertical="center" wrapText="1"/>
      <protection/>
    </xf>
    <xf numFmtId="0" fontId="47" fillId="28" borderId="0" xfId="0" applyFont="1" applyFill="1" applyBorder="1" applyAlignment="1">
      <alignment horizontal="center" vertical="top"/>
    </xf>
    <xf numFmtId="0" fontId="47" fillId="28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vertical="top"/>
    </xf>
    <xf numFmtId="0" fontId="46" fillId="12" borderId="0" xfId="0" applyFont="1" applyFill="1" applyBorder="1" applyAlignment="1">
      <alignment horizontal="center" vertical="top"/>
    </xf>
    <xf numFmtId="3" fontId="51" fillId="0" borderId="0" xfId="0" applyNumberFormat="1" applyFont="1" applyFill="1" applyBorder="1" applyAlignment="1">
      <alignment horizontal="center" vertical="top"/>
    </xf>
    <xf numFmtId="4" fontId="51" fillId="0" borderId="0" xfId="0" applyNumberFormat="1" applyFont="1" applyFill="1" applyBorder="1" applyAlignment="1">
      <alignment vertical="top" wrapText="1"/>
    </xf>
    <xf numFmtId="0" fontId="52" fillId="0" borderId="0" xfId="0" applyNumberFormat="1" applyFont="1" applyFill="1" applyBorder="1" applyAlignment="1" applyProtection="1">
      <alignment/>
      <protection/>
    </xf>
    <xf numFmtId="0" fontId="47" fillId="0" borderId="0" xfId="0" applyFont="1" applyFill="1" applyBorder="1" applyAlignment="1">
      <alignment vertical="top" wrapText="1"/>
    </xf>
    <xf numFmtId="178" fontId="47" fillId="0" borderId="0" xfId="102" applyNumberFormat="1" applyFont="1" applyFill="1" applyBorder="1" applyAlignment="1">
      <alignment wrapText="1"/>
    </xf>
    <xf numFmtId="4" fontId="47" fillId="0" borderId="0" xfId="0" applyNumberFormat="1" applyFont="1" applyFill="1" applyBorder="1" applyAlignment="1">
      <alignment vertical="top" wrapText="1"/>
    </xf>
    <xf numFmtId="178" fontId="46" fillId="0" borderId="0" xfId="102" applyNumberFormat="1" applyFont="1" applyFill="1" applyBorder="1" applyAlignment="1">
      <alignment wrapText="1"/>
    </xf>
    <xf numFmtId="0" fontId="47" fillId="0" borderId="0" xfId="0" applyFont="1" applyFill="1" applyBorder="1" applyAlignment="1">
      <alignment horizontal="center" vertical="top"/>
    </xf>
    <xf numFmtId="4" fontId="47" fillId="28" borderId="0" xfId="0" applyNumberFormat="1" applyFont="1" applyFill="1" applyBorder="1" applyAlignment="1">
      <alignment wrapText="1"/>
    </xf>
    <xf numFmtId="3" fontId="34" fillId="0" borderId="39" xfId="0" applyNumberFormat="1" applyFont="1" applyFill="1" applyBorder="1" applyAlignment="1" applyProtection="1">
      <alignment wrapText="1"/>
      <protection/>
    </xf>
    <xf numFmtId="3" fontId="36" fillId="0" borderId="39" xfId="0" applyNumberFormat="1" applyFont="1" applyBorder="1" applyAlignment="1">
      <alignment horizontal="right"/>
    </xf>
    <xf numFmtId="3" fontId="36" fillId="0" borderId="39" xfId="0" applyNumberFormat="1" applyFont="1" applyFill="1" applyBorder="1" applyAlignment="1" applyProtection="1">
      <alignment horizontal="right" wrapText="1"/>
      <protection/>
    </xf>
    <xf numFmtId="0" fontId="38" fillId="0" borderId="36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38" fillId="0" borderId="37" xfId="0" applyNumberFormat="1" applyFont="1" applyFill="1" applyBorder="1" applyAlignment="1" applyProtection="1">
      <alignment wrapText="1"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21" fillId="0" borderId="3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8" xfId="0" applyFont="1" applyBorder="1" applyAlignment="1" quotePrefix="1">
      <alignment horizontal="left"/>
    </xf>
    <xf numFmtId="0" fontId="21" fillId="0" borderId="3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36" fillId="0" borderId="37" xfId="0" applyNumberFormat="1" applyFont="1" applyFill="1" applyBorder="1" applyAlignment="1" applyProtection="1">
      <alignment wrapText="1"/>
      <protection/>
    </xf>
    <xf numFmtId="0" fontId="25" fillId="0" borderId="3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37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439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439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H13" sqref="H13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4" ht="12.75">
      <c r="A1" s="144"/>
      <c r="B1" s="145"/>
      <c r="C1" s="145"/>
      <c r="D1" s="145"/>
    </row>
    <row r="2" spans="1:4" ht="12.75">
      <c r="A2" s="144"/>
      <c r="B2" s="145"/>
      <c r="C2" s="145"/>
      <c r="D2" s="145"/>
    </row>
    <row r="3" spans="1:8" ht="48" customHeight="1">
      <c r="A3" s="150" t="s">
        <v>198</v>
      </c>
      <c r="B3" s="150"/>
      <c r="C3" s="150"/>
      <c r="D3" s="150"/>
      <c r="E3" s="150"/>
      <c r="F3" s="150"/>
      <c r="G3" s="150"/>
      <c r="H3" s="150"/>
    </row>
    <row r="4" spans="1:8" s="70" customFormat="1" ht="26.25" customHeight="1">
      <c r="A4" s="150" t="s">
        <v>40</v>
      </c>
      <c r="B4" s="150"/>
      <c r="C4" s="150"/>
      <c r="D4" s="150"/>
      <c r="E4" s="150"/>
      <c r="F4" s="150"/>
      <c r="G4" s="151"/>
      <c r="H4" s="151"/>
    </row>
    <row r="5" spans="1:8" ht="25.5" customHeight="1">
      <c r="A5" s="150"/>
      <c r="B5" s="150"/>
      <c r="C5" s="150"/>
      <c r="D5" s="150"/>
      <c r="E5" s="150"/>
      <c r="F5" s="150"/>
      <c r="G5" s="150"/>
      <c r="H5" s="144"/>
    </row>
    <row r="6" spans="1:5" ht="9" customHeight="1">
      <c r="A6" s="71"/>
      <c r="B6" s="72"/>
      <c r="C6" s="72"/>
      <c r="D6" s="72"/>
      <c r="E6" s="72"/>
    </row>
    <row r="7" spans="1:9" ht="27.75" customHeight="1">
      <c r="A7" s="73"/>
      <c r="B7" s="74"/>
      <c r="C7" s="74"/>
      <c r="D7" s="75"/>
      <c r="E7" s="76"/>
      <c r="F7" s="77" t="s">
        <v>193</v>
      </c>
      <c r="G7" s="77" t="s">
        <v>196</v>
      </c>
      <c r="H7" s="78" t="s">
        <v>197</v>
      </c>
      <c r="I7" s="79"/>
    </row>
    <row r="8" spans="1:9" ht="27.75" customHeight="1">
      <c r="A8" s="148" t="s">
        <v>41</v>
      </c>
      <c r="B8" s="147"/>
      <c r="C8" s="147"/>
      <c r="D8" s="147"/>
      <c r="E8" s="149"/>
      <c r="F8" s="140">
        <f>SUM(F9:F10)</f>
        <v>5790123</v>
      </c>
      <c r="G8" s="82">
        <f>SUM(G9:G10)</f>
        <v>5790123</v>
      </c>
      <c r="H8" s="82">
        <f>SUM(H9:H10)</f>
        <v>5790123</v>
      </c>
      <c r="I8" s="95"/>
    </row>
    <row r="9" spans="1:8" ht="22.5" customHeight="1">
      <c r="A9" s="148" t="s">
        <v>0</v>
      </c>
      <c r="B9" s="147"/>
      <c r="C9" s="147"/>
      <c r="D9" s="147"/>
      <c r="E9" s="149"/>
      <c r="F9" s="141">
        <v>5790123</v>
      </c>
      <c r="G9" s="141">
        <v>5790123</v>
      </c>
      <c r="H9" s="141">
        <v>5790123</v>
      </c>
    </row>
    <row r="10" spans="1:8" ht="22.5" customHeight="1">
      <c r="A10" s="152" t="s">
        <v>1</v>
      </c>
      <c r="B10" s="149"/>
      <c r="C10" s="149"/>
      <c r="D10" s="149"/>
      <c r="E10" s="149"/>
      <c r="F10" s="81"/>
      <c r="G10" s="81"/>
      <c r="H10" s="81"/>
    </row>
    <row r="11" spans="1:8" ht="22.5" customHeight="1">
      <c r="A11" s="96" t="s">
        <v>42</v>
      </c>
      <c r="B11" s="80"/>
      <c r="C11" s="80"/>
      <c r="D11" s="80"/>
      <c r="E11" s="80"/>
      <c r="F11" s="140">
        <f>SUM(F12:F13)</f>
        <v>5790123</v>
      </c>
      <c r="G11" s="140">
        <f>SUM(G12:G13)</f>
        <v>5790123</v>
      </c>
      <c r="H11" s="140">
        <f>SUM(H12:H13)</f>
        <v>5790123</v>
      </c>
    </row>
    <row r="12" spans="1:8" ht="22.5" customHeight="1">
      <c r="A12" s="146" t="s">
        <v>2</v>
      </c>
      <c r="B12" s="147"/>
      <c r="C12" s="147"/>
      <c r="D12" s="147"/>
      <c r="E12" s="153"/>
      <c r="F12" s="142">
        <v>5790123</v>
      </c>
      <c r="G12" s="142">
        <v>5790123</v>
      </c>
      <c r="H12" s="142">
        <v>5790123</v>
      </c>
    </row>
    <row r="13" spans="1:8" ht="22.5" customHeight="1">
      <c r="A13" s="152" t="s">
        <v>3</v>
      </c>
      <c r="B13" s="149"/>
      <c r="C13" s="149"/>
      <c r="D13" s="149"/>
      <c r="E13" s="149"/>
      <c r="F13" s="82"/>
      <c r="G13" s="82"/>
      <c r="H13" s="82"/>
    </row>
    <row r="14" spans="1:8" ht="22.5" customHeight="1">
      <c r="A14" s="146" t="s">
        <v>4</v>
      </c>
      <c r="B14" s="147"/>
      <c r="C14" s="147"/>
      <c r="D14" s="147"/>
      <c r="E14" s="147"/>
      <c r="F14" s="82">
        <f>+F8-F11</f>
        <v>0</v>
      </c>
      <c r="G14" s="82">
        <f>+G8-G11</f>
        <v>0</v>
      </c>
      <c r="H14" s="82">
        <f>+H8-H11</f>
        <v>0</v>
      </c>
    </row>
    <row r="15" spans="1:8" ht="25.5" customHeight="1">
      <c r="A15" s="150"/>
      <c r="B15" s="154"/>
      <c r="C15" s="154"/>
      <c r="D15" s="154"/>
      <c r="E15" s="154"/>
      <c r="F15" s="144"/>
      <c r="G15" s="144"/>
      <c r="H15" s="144"/>
    </row>
    <row r="16" spans="1:8" ht="27.75" customHeight="1">
      <c r="A16" s="73"/>
      <c r="B16" s="74"/>
      <c r="C16" s="74"/>
      <c r="D16" s="75"/>
      <c r="E16" s="76"/>
      <c r="F16" s="77" t="s">
        <v>193</v>
      </c>
      <c r="G16" s="77" t="s">
        <v>196</v>
      </c>
      <c r="H16" s="78" t="s">
        <v>197</v>
      </c>
    </row>
    <row r="17" spans="1:8" ht="22.5" customHeight="1">
      <c r="A17" s="155" t="s">
        <v>5</v>
      </c>
      <c r="B17" s="156"/>
      <c r="C17" s="156"/>
      <c r="D17" s="156"/>
      <c r="E17" s="157"/>
      <c r="F17" s="84">
        <v>0</v>
      </c>
      <c r="G17" s="84">
        <v>0</v>
      </c>
      <c r="H17" s="82">
        <v>0</v>
      </c>
    </row>
    <row r="18" spans="1:8" s="65" customFormat="1" ht="25.5" customHeight="1">
      <c r="A18" s="158"/>
      <c r="B18" s="154"/>
      <c r="C18" s="154"/>
      <c r="D18" s="154"/>
      <c r="E18" s="154"/>
      <c r="F18" s="144"/>
      <c r="G18" s="144"/>
      <c r="H18" s="144"/>
    </row>
    <row r="19" spans="1:8" s="65" customFormat="1" ht="27.75" customHeight="1">
      <c r="A19" s="73"/>
      <c r="B19" s="74"/>
      <c r="C19" s="74"/>
      <c r="D19" s="75"/>
      <c r="E19" s="76"/>
      <c r="F19" s="77" t="s">
        <v>199</v>
      </c>
      <c r="G19" s="77" t="s">
        <v>196</v>
      </c>
      <c r="H19" s="78" t="s">
        <v>197</v>
      </c>
    </row>
    <row r="20" spans="1:8" s="65" customFormat="1" ht="22.5" customHeight="1">
      <c r="A20" s="148" t="s">
        <v>6</v>
      </c>
      <c r="B20" s="147"/>
      <c r="C20" s="147"/>
      <c r="D20" s="147"/>
      <c r="E20" s="147"/>
      <c r="F20" s="81"/>
      <c r="G20" s="81"/>
      <c r="H20" s="81"/>
    </row>
    <row r="21" spans="1:8" s="65" customFormat="1" ht="22.5" customHeight="1">
      <c r="A21" s="148" t="s">
        <v>7</v>
      </c>
      <c r="B21" s="147"/>
      <c r="C21" s="147"/>
      <c r="D21" s="147"/>
      <c r="E21" s="147"/>
      <c r="F21" s="81"/>
      <c r="G21" s="81"/>
      <c r="H21" s="81"/>
    </row>
    <row r="22" spans="1:8" s="65" customFormat="1" ht="22.5" customHeight="1">
      <c r="A22" s="146" t="s">
        <v>8</v>
      </c>
      <c r="B22" s="147"/>
      <c r="C22" s="147"/>
      <c r="D22" s="147"/>
      <c r="E22" s="147"/>
      <c r="F22" s="81"/>
      <c r="G22" s="81"/>
      <c r="H22" s="81"/>
    </row>
    <row r="23" spans="1:8" s="65" customFormat="1" ht="15" customHeight="1">
      <c r="A23" s="85"/>
      <c r="B23" s="86"/>
      <c r="C23" s="83"/>
      <c r="D23" s="87"/>
      <c r="E23" s="86"/>
      <c r="F23" s="88"/>
      <c r="G23" s="88"/>
      <c r="H23" s="88"/>
    </row>
    <row r="24" spans="1:8" s="65" customFormat="1" ht="22.5" customHeight="1">
      <c r="A24" s="146" t="s">
        <v>9</v>
      </c>
      <c r="B24" s="147"/>
      <c r="C24" s="147"/>
      <c r="D24" s="147"/>
      <c r="E24" s="147"/>
      <c r="F24" s="81">
        <f>SUM(F14,F17,F22)</f>
        <v>0</v>
      </c>
      <c r="G24" s="81">
        <f>SUM(G14,G17,G22)</f>
        <v>0</v>
      </c>
      <c r="H24" s="81">
        <f>SUM(H14,H17,H22)</f>
        <v>0</v>
      </c>
    </row>
    <row r="25" spans="1:5" s="65" customFormat="1" ht="18" customHeight="1">
      <c r="A25" s="89"/>
      <c r="B25" s="72"/>
      <c r="C25" s="72"/>
      <c r="D25" s="72"/>
      <c r="E25" s="72"/>
    </row>
  </sheetData>
  <sheetProtection/>
  <mergeCells count="18">
    <mergeCell ref="A8:E8"/>
    <mergeCell ref="A15:H15"/>
    <mergeCell ref="A24:E24"/>
    <mergeCell ref="A20:E20"/>
    <mergeCell ref="A21:E21"/>
    <mergeCell ref="A22:E22"/>
    <mergeCell ref="A17:E17"/>
    <mergeCell ref="A18:H18"/>
    <mergeCell ref="A1:D1"/>
    <mergeCell ref="A2:D2"/>
    <mergeCell ref="A14:E14"/>
    <mergeCell ref="A9:E9"/>
    <mergeCell ref="A3:H3"/>
    <mergeCell ref="A4:H4"/>
    <mergeCell ref="A5:H5"/>
    <mergeCell ref="A10:E10"/>
    <mergeCell ref="A12:E12"/>
    <mergeCell ref="A13:E13"/>
  </mergeCells>
  <printOptions horizontalCentered="1"/>
  <pageMargins left="0.1968503937007874" right="0.1968503937007874" top="0.35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0" t="s">
        <v>157</v>
      </c>
      <c r="B1" s="150"/>
      <c r="C1" s="150"/>
      <c r="D1" s="150"/>
      <c r="E1" s="150"/>
      <c r="F1" s="150"/>
      <c r="G1" s="150"/>
      <c r="H1" s="150"/>
    </row>
    <row r="2" spans="1:8" s="1" customFormat="1" ht="13.5" thickBot="1">
      <c r="A2" s="13"/>
      <c r="H2" s="14" t="s">
        <v>10</v>
      </c>
    </row>
    <row r="3" spans="1:8" s="1" customFormat="1" ht="26.25" thickBot="1">
      <c r="A3" s="91" t="s">
        <v>11</v>
      </c>
      <c r="B3" s="162" t="s">
        <v>21</v>
      </c>
      <c r="C3" s="163"/>
      <c r="D3" s="163"/>
      <c r="E3" s="163"/>
      <c r="F3" s="163"/>
      <c r="G3" s="163"/>
      <c r="H3" s="143"/>
    </row>
    <row r="4" spans="1:8" s="1" customFormat="1" ht="77.25" thickBot="1">
      <c r="A4" s="92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2.75">
      <c r="A5" s="2">
        <v>652</v>
      </c>
      <c r="B5" s="3"/>
      <c r="C5" s="4"/>
      <c r="D5" s="5">
        <v>192305</v>
      </c>
      <c r="E5" s="6"/>
      <c r="F5" s="6"/>
      <c r="G5" s="7"/>
      <c r="H5" s="8"/>
    </row>
    <row r="6" spans="1:8" s="1" customFormat="1" ht="12.75">
      <c r="A6" s="18">
        <v>661</v>
      </c>
      <c r="B6" s="19"/>
      <c r="C6" s="20">
        <v>22500</v>
      </c>
      <c r="D6" s="20"/>
      <c r="E6" s="20"/>
      <c r="F6" s="20"/>
      <c r="G6" s="21"/>
      <c r="H6" s="22"/>
    </row>
    <row r="7" spans="1:8" s="1" customFormat="1" ht="12.75">
      <c r="A7" s="18">
        <v>663</v>
      </c>
      <c r="B7" s="19"/>
      <c r="C7" s="20"/>
      <c r="D7" s="20"/>
      <c r="E7" s="20">
        <v>32000</v>
      </c>
      <c r="F7" s="20"/>
      <c r="G7" s="21"/>
      <c r="H7" s="22"/>
    </row>
    <row r="8" spans="1:8" s="1" customFormat="1" ht="12.75">
      <c r="A8" s="18" t="s">
        <v>185</v>
      </c>
      <c r="B8" s="19">
        <v>1013432</v>
      </c>
      <c r="C8" s="20"/>
      <c r="D8" s="20"/>
      <c r="E8" s="20"/>
      <c r="F8" s="20"/>
      <c r="G8" s="21"/>
      <c r="H8" s="22"/>
    </row>
    <row r="9" spans="1:8" s="1" customFormat="1" ht="25.5">
      <c r="A9" s="23" t="s">
        <v>186</v>
      </c>
      <c r="B9" s="19">
        <v>4529886</v>
      </c>
      <c r="C9" s="20"/>
      <c r="D9" s="20"/>
      <c r="E9" s="20"/>
      <c r="F9" s="20"/>
      <c r="G9" s="21"/>
      <c r="H9" s="22"/>
    </row>
    <row r="10" spans="1:8" s="1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20</v>
      </c>
      <c r="B14" s="30">
        <f>B8+B9</f>
        <v>5543318</v>
      </c>
      <c r="C14" s="31">
        <f>+C6</f>
        <v>22500</v>
      </c>
      <c r="D14" s="32">
        <f>D5</f>
        <v>192305</v>
      </c>
      <c r="E14" s="32">
        <f>E7</f>
        <v>32000</v>
      </c>
      <c r="F14" s="32">
        <f>+F6</f>
        <v>0</v>
      </c>
      <c r="G14" s="31">
        <v>0</v>
      </c>
      <c r="H14" s="33">
        <v>0</v>
      </c>
    </row>
    <row r="15" spans="1:8" s="1" customFormat="1" ht="28.5" customHeight="1" thickBot="1">
      <c r="A15" s="29" t="s">
        <v>22</v>
      </c>
      <c r="B15" s="159">
        <f>B14+C14+D14+E14+F14+G14+H14</f>
        <v>5790123</v>
      </c>
      <c r="C15" s="160"/>
      <c r="D15" s="160"/>
      <c r="E15" s="160"/>
      <c r="F15" s="160"/>
      <c r="G15" s="160"/>
      <c r="H15" s="161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11</v>
      </c>
      <c r="B17" s="162" t="s">
        <v>112</v>
      </c>
      <c r="C17" s="163"/>
      <c r="D17" s="163"/>
      <c r="E17" s="163"/>
      <c r="F17" s="163"/>
      <c r="G17" s="163"/>
      <c r="H17" s="143"/>
    </row>
    <row r="18" spans="1:8" ht="77.25" thickBot="1">
      <c r="A18" s="94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18</v>
      </c>
      <c r="H18" s="17" t="s">
        <v>19</v>
      </c>
    </row>
    <row r="19" spans="1:8" ht="12.75">
      <c r="A19" s="2">
        <v>652</v>
      </c>
      <c r="B19" s="3"/>
      <c r="C19" s="4"/>
      <c r="D19" s="5">
        <v>192305</v>
      </c>
      <c r="E19" s="6"/>
      <c r="F19" s="6"/>
      <c r="G19" s="7"/>
      <c r="H19" s="8"/>
    </row>
    <row r="20" spans="1:8" ht="12.75">
      <c r="A20" s="18">
        <v>661</v>
      </c>
      <c r="B20" s="19"/>
      <c r="C20" s="20">
        <v>22500</v>
      </c>
      <c r="D20" s="20"/>
      <c r="E20" s="20"/>
      <c r="F20" s="20"/>
      <c r="G20" s="21"/>
      <c r="H20" s="22"/>
    </row>
    <row r="21" spans="1:8" s="1" customFormat="1" ht="12.75">
      <c r="A21" s="18">
        <v>663</v>
      </c>
      <c r="B21" s="19"/>
      <c r="C21" s="20"/>
      <c r="D21" s="20"/>
      <c r="E21" s="20">
        <v>32000</v>
      </c>
      <c r="F21" s="20"/>
      <c r="G21" s="21"/>
      <c r="H21" s="22"/>
    </row>
    <row r="22" spans="1:8" ht="12.75">
      <c r="A22" s="18" t="s">
        <v>187</v>
      </c>
      <c r="B22" s="19">
        <v>1013432</v>
      </c>
      <c r="C22" s="20"/>
      <c r="D22" s="20"/>
      <c r="E22" s="20"/>
      <c r="F22" s="20"/>
      <c r="G22" s="21"/>
      <c r="H22" s="22"/>
    </row>
    <row r="23" spans="1:8" ht="25.5">
      <c r="A23" s="18" t="s">
        <v>188</v>
      </c>
      <c r="B23" s="19">
        <v>4529886</v>
      </c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2.75">
      <c r="A27" s="23"/>
      <c r="B27" s="19"/>
      <c r="C27" s="20"/>
      <c r="D27" s="20"/>
      <c r="E27" s="20"/>
      <c r="F27" s="20"/>
      <c r="G27" s="21"/>
      <c r="H27" s="22"/>
    </row>
    <row r="28" spans="1:8" ht="13.5" thickBot="1">
      <c r="A28" s="24"/>
      <c r="B28" s="25"/>
      <c r="C28" s="26"/>
      <c r="D28" s="26"/>
      <c r="E28" s="26"/>
      <c r="F28" s="26"/>
      <c r="G28" s="27"/>
      <c r="H28" s="28"/>
    </row>
    <row r="29" spans="1:8" s="1" customFormat="1" ht="30" customHeight="1" thickBot="1">
      <c r="A29" s="29" t="s">
        <v>20</v>
      </c>
      <c r="B29" s="30">
        <f>B22+B23</f>
        <v>5543318</v>
      </c>
      <c r="C29" s="31">
        <f>+C20</f>
        <v>22500</v>
      </c>
      <c r="D29" s="32">
        <f>D19</f>
        <v>192305</v>
      </c>
      <c r="E29" s="32">
        <f>E21</f>
        <v>32000</v>
      </c>
      <c r="F29" s="32">
        <f>+F20</f>
        <v>0</v>
      </c>
      <c r="G29" s="31">
        <v>0</v>
      </c>
      <c r="H29" s="33">
        <v>0</v>
      </c>
    </row>
    <row r="30" spans="1:8" s="1" customFormat="1" ht="28.5" customHeight="1" thickBot="1">
      <c r="A30" s="29" t="s">
        <v>22</v>
      </c>
      <c r="B30" s="159">
        <f>B29+C29+D29+E29+F29+G29+H29</f>
        <v>5790123</v>
      </c>
      <c r="C30" s="160"/>
      <c r="D30" s="160"/>
      <c r="E30" s="160"/>
      <c r="F30" s="160"/>
      <c r="G30" s="160"/>
      <c r="H30" s="161"/>
    </row>
    <row r="31" spans="4:5" ht="13.5" thickBot="1">
      <c r="D31" s="36"/>
      <c r="E31" s="37"/>
    </row>
    <row r="32" spans="1:8" ht="26.25" thickBot="1">
      <c r="A32" s="93" t="s">
        <v>11</v>
      </c>
      <c r="B32" s="162" t="s">
        <v>200</v>
      </c>
      <c r="C32" s="163"/>
      <c r="D32" s="163"/>
      <c r="E32" s="163"/>
      <c r="F32" s="163"/>
      <c r="G32" s="163"/>
      <c r="H32" s="143"/>
    </row>
    <row r="33" spans="1:8" ht="77.25" thickBot="1">
      <c r="A33" s="94" t="s">
        <v>12</v>
      </c>
      <c r="B33" s="15" t="s">
        <v>13</v>
      </c>
      <c r="C33" s="16" t="s">
        <v>14</v>
      </c>
      <c r="D33" s="16" t="s">
        <v>15</v>
      </c>
      <c r="E33" s="16" t="s">
        <v>16</v>
      </c>
      <c r="F33" s="16" t="s">
        <v>17</v>
      </c>
      <c r="G33" s="16" t="s">
        <v>18</v>
      </c>
      <c r="H33" s="17" t="s">
        <v>19</v>
      </c>
    </row>
    <row r="34" spans="1:8" ht="12.75">
      <c r="A34" s="2">
        <v>652</v>
      </c>
      <c r="B34" s="3"/>
      <c r="C34" s="4"/>
      <c r="D34" s="5">
        <v>192305</v>
      </c>
      <c r="E34" s="6"/>
      <c r="F34" s="6"/>
      <c r="G34" s="7"/>
      <c r="H34" s="8"/>
    </row>
    <row r="35" spans="1:8" ht="12.75">
      <c r="A35" s="18">
        <v>661</v>
      </c>
      <c r="B35" s="19"/>
      <c r="C35" s="20">
        <v>22500</v>
      </c>
      <c r="D35" s="20"/>
      <c r="E35" s="20"/>
      <c r="F35" s="20"/>
      <c r="G35" s="21"/>
      <c r="H35" s="22"/>
    </row>
    <row r="36" spans="1:8" ht="12.75">
      <c r="A36" s="18">
        <v>663</v>
      </c>
      <c r="B36" s="19"/>
      <c r="C36" s="20"/>
      <c r="D36" s="20"/>
      <c r="E36" s="20">
        <v>32000</v>
      </c>
      <c r="F36" s="20"/>
      <c r="G36" s="21"/>
      <c r="H36" s="22"/>
    </row>
    <row r="37" spans="1:8" ht="12.75">
      <c r="A37" s="18" t="s">
        <v>185</v>
      </c>
      <c r="B37" s="19">
        <v>1013432</v>
      </c>
      <c r="C37" s="20"/>
      <c r="D37" s="20"/>
      <c r="E37" s="20"/>
      <c r="F37" s="20"/>
      <c r="G37" s="21"/>
      <c r="H37" s="22"/>
    </row>
    <row r="38" spans="1:8" ht="12.75">
      <c r="A38" s="23" t="s">
        <v>189</v>
      </c>
      <c r="B38" s="19">
        <v>4529886</v>
      </c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customHeight="1">
      <c r="A41" s="23"/>
      <c r="B41" s="19"/>
      <c r="C41" s="20"/>
      <c r="D41" s="20"/>
      <c r="E41" s="20"/>
      <c r="F41" s="20"/>
      <c r="G41" s="21"/>
      <c r="H41" s="22"/>
    </row>
    <row r="42" spans="1:8" ht="13.5" thickBot="1">
      <c r="A42" s="24"/>
      <c r="B42" s="25"/>
      <c r="C42" s="26"/>
      <c r="D42" s="26"/>
      <c r="E42" s="26"/>
      <c r="F42" s="26"/>
      <c r="G42" s="27"/>
      <c r="H42" s="28"/>
    </row>
    <row r="43" spans="1:8" s="1" customFormat="1" ht="30" customHeight="1" thickBot="1">
      <c r="A43" s="29" t="s">
        <v>20</v>
      </c>
      <c r="B43" s="30">
        <f>B37+B38</f>
        <v>5543318</v>
      </c>
      <c r="C43" s="31">
        <f>+C35</f>
        <v>22500</v>
      </c>
      <c r="D43" s="32">
        <f>D34</f>
        <v>192305</v>
      </c>
      <c r="E43" s="32">
        <f>E36</f>
        <v>32000</v>
      </c>
      <c r="F43" s="32">
        <f>+F35</f>
        <v>0</v>
      </c>
      <c r="G43" s="31">
        <v>0</v>
      </c>
      <c r="H43" s="33">
        <v>0</v>
      </c>
    </row>
    <row r="44" spans="1:8" s="1" customFormat="1" ht="28.5" customHeight="1" thickBot="1">
      <c r="A44" s="29" t="s">
        <v>190</v>
      </c>
      <c r="B44" s="159">
        <f>B43+C43+D43+E43+F43+G43+H43</f>
        <v>5790123</v>
      </c>
      <c r="C44" s="160"/>
      <c r="D44" s="160"/>
      <c r="E44" s="160"/>
      <c r="F44" s="160"/>
      <c r="G44" s="160"/>
      <c r="H44" s="161"/>
    </row>
    <row r="45" spans="3:5" ht="13.5" customHeight="1">
      <c r="C45" s="38"/>
      <c r="D45" s="36"/>
      <c r="E45" s="39"/>
    </row>
    <row r="46" spans="3:5" ht="13.5" customHeight="1">
      <c r="C46" s="38"/>
      <c r="D46" s="40"/>
      <c r="E46" s="41"/>
    </row>
    <row r="47" spans="4:5" ht="13.5" customHeight="1">
      <c r="D47" s="42"/>
      <c r="E47" s="43"/>
    </row>
    <row r="48" spans="4:5" ht="13.5" customHeight="1">
      <c r="D48" s="44"/>
      <c r="E48" s="45"/>
    </row>
    <row r="49" spans="4:5" ht="13.5" customHeight="1">
      <c r="D49" s="36"/>
      <c r="E49" s="37"/>
    </row>
    <row r="50" spans="3:5" ht="28.5" customHeight="1">
      <c r="C50" s="38"/>
      <c r="D50" s="36"/>
      <c r="E50" s="46"/>
    </row>
    <row r="51" spans="3:5" ht="13.5" customHeight="1">
      <c r="C51" s="38"/>
      <c r="D51" s="36"/>
      <c r="E51" s="41"/>
    </row>
    <row r="52" spans="4:5" ht="13.5" customHeight="1">
      <c r="D52" s="36"/>
      <c r="E52" s="37"/>
    </row>
    <row r="53" spans="4:5" ht="13.5" customHeight="1">
      <c r="D53" s="36"/>
      <c r="E53" s="45"/>
    </row>
    <row r="54" spans="4:5" ht="13.5" customHeight="1">
      <c r="D54" s="36"/>
      <c r="E54" s="37"/>
    </row>
    <row r="55" spans="4:5" ht="22.5" customHeight="1">
      <c r="D55" s="36"/>
      <c r="E55" s="47"/>
    </row>
    <row r="56" spans="4:5" ht="13.5" customHeight="1">
      <c r="D56" s="42"/>
      <c r="E56" s="43"/>
    </row>
    <row r="57" spans="2:5" ht="13.5" customHeight="1">
      <c r="B57" s="38"/>
      <c r="D57" s="42"/>
      <c r="E57" s="48"/>
    </row>
    <row r="58" spans="3:5" ht="13.5" customHeight="1">
      <c r="C58" s="38"/>
      <c r="D58" s="42"/>
      <c r="E58" s="49"/>
    </row>
    <row r="59" spans="3:5" ht="13.5" customHeight="1">
      <c r="C59" s="38"/>
      <c r="D59" s="44"/>
      <c r="E59" s="41"/>
    </row>
    <row r="60" spans="4:5" ht="13.5" customHeight="1">
      <c r="D60" s="36"/>
      <c r="E60" s="37"/>
    </row>
    <row r="61" spans="2:5" ht="13.5" customHeight="1">
      <c r="B61" s="38"/>
      <c r="D61" s="36"/>
      <c r="E61" s="39"/>
    </row>
    <row r="62" spans="3:5" ht="13.5" customHeight="1">
      <c r="C62" s="38"/>
      <c r="D62" s="36"/>
      <c r="E62" s="48"/>
    </row>
    <row r="63" spans="3:5" ht="13.5" customHeight="1">
      <c r="C63" s="38"/>
      <c r="D63" s="44"/>
      <c r="E63" s="41"/>
    </row>
    <row r="64" spans="4:5" ht="13.5" customHeight="1">
      <c r="D64" s="42"/>
      <c r="E64" s="37"/>
    </row>
    <row r="65" spans="3:5" ht="13.5" customHeight="1">
      <c r="C65" s="38"/>
      <c r="D65" s="42"/>
      <c r="E65" s="48"/>
    </row>
    <row r="66" spans="4:5" ht="22.5" customHeight="1">
      <c r="D66" s="44"/>
      <c r="E66" s="47"/>
    </row>
    <row r="67" spans="4:5" ht="13.5" customHeight="1">
      <c r="D67" s="36"/>
      <c r="E67" s="37"/>
    </row>
    <row r="68" spans="4:5" ht="13.5" customHeight="1">
      <c r="D68" s="44"/>
      <c r="E68" s="41"/>
    </row>
    <row r="69" spans="4:5" ht="13.5" customHeight="1">
      <c r="D69" s="36"/>
      <c r="E69" s="37"/>
    </row>
    <row r="70" spans="4:5" ht="13.5" customHeight="1">
      <c r="D70" s="36"/>
      <c r="E70" s="37"/>
    </row>
    <row r="71" spans="1:5" ht="13.5" customHeight="1">
      <c r="A71" s="38"/>
      <c r="D71" s="50"/>
      <c r="E71" s="48"/>
    </row>
    <row r="72" spans="2:5" ht="13.5" customHeight="1">
      <c r="B72" s="38"/>
      <c r="C72" s="38"/>
      <c r="D72" s="51"/>
      <c r="E72" s="48"/>
    </row>
    <row r="73" spans="2:5" ht="13.5" customHeight="1">
      <c r="B73" s="38"/>
      <c r="C73" s="38"/>
      <c r="D73" s="51"/>
      <c r="E73" s="39"/>
    </row>
    <row r="74" spans="2:5" ht="13.5" customHeight="1">
      <c r="B74" s="38"/>
      <c r="C74" s="38"/>
      <c r="D74" s="44"/>
      <c r="E74" s="45"/>
    </row>
    <row r="75" spans="4:5" ht="12.75">
      <c r="D75" s="36"/>
      <c r="E75" s="37"/>
    </row>
    <row r="76" spans="2:5" ht="12.75">
      <c r="B76" s="38"/>
      <c r="D76" s="36"/>
      <c r="E76" s="48"/>
    </row>
    <row r="77" spans="3:5" ht="12.75">
      <c r="C77" s="38"/>
      <c r="D77" s="36"/>
      <c r="E77" s="39"/>
    </row>
    <row r="78" spans="3:5" ht="12.75">
      <c r="C78" s="38"/>
      <c r="D78" s="44"/>
      <c r="E78" s="41"/>
    </row>
    <row r="79" spans="4:5" ht="12.75">
      <c r="D79" s="36"/>
      <c r="E79" s="37"/>
    </row>
    <row r="80" spans="4:5" ht="12.75">
      <c r="D80" s="36"/>
      <c r="E80" s="37"/>
    </row>
    <row r="81" spans="4:5" ht="12.75">
      <c r="D81" s="52"/>
      <c r="E81" s="53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36"/>
      <c r="E84" s="37"/>
    </row>
    <row r="85" spans="4:5" ht="12.75">
      <c r="D85" s="44"/>
      <c r="E85" s="41"/>
    </row>
    <row r="86" spans="4:5" ht="12.75">
      <c r="D86" s="36"/>
      <c r="E86" s="37"/>
    </row>
    <row r="87" spans="4:5" ht="12.75">
      <c r="D87" s="44"/>
      <c r="E87" s="41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4:5" ht="12.75">
      <c r="D91" s="36"/>
      <c r="E91" s="37"/>
    </row>
    <row r="92" spans="1:5" ht="28.5" customHeight="1">
      <c r="A92" s="54"/>
      <c r="B92" s="54"/>
      <c r="C92" s="54"/>
      <c r="D92" s="55"/>
      <c r="E92" s="56"/>
    </row>
    <row r="93" spans="3:5" ht="12.75">
      <c r="C93" s="38"/>
      <c r="D93" s="36"/>
      <c r="E93" s="39"/>
    </row>
    <row r="94" spans="4:5" ht="12.75">
      <c r="D94" s="57"/>
      <c r="E94" s="58"/>
    </row>
    <row r="95" spans="4:5" ht="12.75">
      <c r="D95" s="36"/>
      <c r="E95" s="37"/>
    </row>
    <row r="96" spans="4:5" ht="12.75">
      <c r="D96" s="52"/>
      <c r="E96" s="53"/>
    </row>
    <row r="97" spans="4:5" ht="12.75">
      <c r="D97" s="52"/>
      <c r="E97" s="53"/>
    </row>
    <row r="98" spans="4:5" ht="12.75">
      <c r="D98" s="36"/>
      <c r="E98" s="37"/>
    </row>
    <row r="99" spans="4:5" ht="12.75">
      <c r="D99" s="44"/>
      <c r="E99" s="41"/>
    </row>
    <row r="100" spans="4:5" ht="12.75">
      <c r="D100" s="36"/>
      <c r="E100" s="37"/>
    </row>
    <row r="101" spans="4:5" ht="12.75">
      <c r="D101" s="36"/>
      <c r="E101" s="37"/>
    </row>
    <row r="102" spans="4:5" ht="12.75">
      <c r="D102" s="44"/>
      <c r="E102" s="41"/>
    </row>
    <row r="103" spans="4:5" ht="12.75">
      <c r="D103" s="36"/>
      <c r="E103" s="37"/>
    </row>
    <row r="104" spans="4:5" ht="12.75">
      <c r="D104" s="52"/>
      <c r="E104" s="53"/>
    </row>
    <row r="105" spans="4:5" ht="12.75">
      <c r="D105" s="44"/>
      <c r="E105" s="58"/>
    </row>
    <row r="106" spans="4:5" ht="12.75">
      <c r="D106" s="42"/>
      <c r="E106" s="53"/>
    </row>
    <row r="107" spans="4:5" ht="12.75">
      <c r="D107" s="44"/>
      <c r="E107" s="41"/>
    </row>
    <row r="108" spans="4:5" ht="12.75">
      <c r="D108" s="36"/>
      <c r="E108" s="37"/>
    </row>
    <row r="109" spans="3:5" ht="12.75">
      <c r="C109" s="38"/>
      <c r="D109" s="36"/>
      <c r="E109" s="39"/>
    </row>
    <row r="110" spans="4:5" ht="12.75">
      <c r="D110" s="42"/>
      <c r="E110" s="41"/>
    </row>
    <row r="111" spans="4:5" ht="12.75">
      <c r="D111" s="42"/>
      <c r="E111" s="53"/>
    </row>
    <row r="112" spans="3:5" ht="12.75">
      <c r="C112" s="38"/>
      <c r="D112" s="42"/>
      <c r="E112" s="59"/>
    </row>
    <row r="113" spans="3:5" ht="12.75">
      <c r="C113" s="38"/>
      <c r="D113" s="44"/>
      <c r="E113" s="45"/>
    </row>
    <row r="114" spans="4:5" ht="12.75">
      <c r="D114" s="36"/>
      <c r="E114" s="37"/>
    </row>
    <row r="115" spans="4:5" ht="12.75">
      <c r="D115" s="57"/>
      <c r="E115" s="60"/>
    </row>
    <row r="116" spans="4:5" ht="11.25" customHeight="1">
      <c r="D116" s="52"/>
      <c r="E116" s="53"/>
    </row>
    <row r="117" spans="2:5" ht="24" customHeight="1">
      <c r="B117" s="38"/>
      <c r="D117" s="52"/>
      <c r="E117" s="61"/>
    </row>
    <row r="118" spans="3:5" ht="15" customHeight="1">
      <c r="C118" s="38"/>
      <c r="D118" s="52"/>
      <c r="E118" s="61"/>
    </row>
    <row r="119" spans="4:5" ht="11.25" customHeight="1">
      <c r="D119" s="57"/>
      <c r="E119" s="58"/>
    </row>
    <row r="120" spans="4:5" ht="12.75">
      <c r="D120" s="52"/>
      <c r="E120" s="53"/>
    </row>
    <row r="121" spans="2:5" ht="13.5" customHeight="1">
      <c r="B121" s="38"/>
      <c r="D121" s="52"/>
      <c r="E121" s="62"/>
    </row>
    <row r="122" spans="3:5" ht="12.75" customHeight="1">
      <c r="C122" s="38"/>
      <c r="D122" s="52"/>
      <c r="E122" s="39"/>
    </row>
    <row r="123" spans="3:5" ht="12.75" customHeight="1">
      <c r="C123" s="38"/>
      <c r="D123" s="44"/>
      <c r="E123" s="45"/>
    </row>
    <row r="124" spans="4:5" ht="12.75">
      <c r="D124" s="36"/>
      <c r="E124" s="37"/>
    </row>
    <row r="125" spans="3:5" ht="12.75">
      <c r="C125" s="38"/>
      <c r="D125" s="36"/>
      <c r="E125" s="59"/>
    </row>
    <row r="126" spans="4:5" ht="12.75">
      <c r="D126" s="57"/>
      <c r="E126" s="58"/>
    </row>
    <row r="127" spans="4:5" ht="12.75">
      <c r="D127" s="52"/>
      <c r="E127" s="53"/>
    </row>
    <row r="128" spans="4:5" ht="12.75">
      <c r="D128" s="36"/>
      <c r="E128" s="37"/>
    </row>
    <row r="129" spans="1:5" ht="19.5" customHeight="1">
      <c r="A129" s="63"/>
      <c r="B129" s="11"/>
      <c r="C129" s="11"/>
      <c r="D129" s="11"/>
      <c r="E129" s="48"/>
    </row>
    <row r="130" spans="1:5" ht="15" customHeight="1">
      <c r="A130" s="38"/>
      <c r="D130" s="50"/>
      <c r="E130" s="48"/>
    </row>
    <row r="131" spans="1:5" ht="12.75">
      <c r="A131" s="38"/>
      <c r="B131" s="38"/>
      <c r="D131" s="50"/>
      <c r="E131" s="39"/>
    </row>
    <row r="132" spans="3:5" ht="12.75">
      <c r="C132" s="38"/>
      <c r="D132" s="36"/>
      <c r="E132" s="48"/>
    </row>
    <row r="133" spans="4:5" ht="12.75">
      <c r="D133" s="40"/>
      <c r="E133" s="41"/>
    </row>
    <row r="134" spans="2:5" ht="12.75">
      <c r="B134" s="38"/>
      <c r="D134" s="36"/>
      <c r="E134" s="39"/>
    </row>
    <row r="135" spans="3:5" ht="12.75">
      <c r="C135" s="38"/>
      <c r="D135" s="36"/>
      <c r="E135" s="39"/>
    </row>
    <row r="136" spans="4:5" ht="12.75">
      <c r="D136" s="44"/>
      <c r="E136" s="45"/>
    </row>
    <row r="137" spans="3:5" ht="22.5" customHeight="1">
      <c r="C137" s="38"/>
      <c r="D137" s="36"/>
      <c r="E137" s="46"/>
    </row>
    <row r="138" spans="4:5" ht="12.75">
      <c r="D138" s="36"/>
      <c r="E138" s="45"/>
    </row>
    <row r="139" spans="2:5" ht="12.75">
      <c r="B139" s="38"/>
      <c r="D139" s="42"/>
      <c r="E139" s="48"/>
    </row>
    <row r="140" spans="3:5" ht="12.75">
      <c r="C140" s="38"/>
      <c r="D140" s="42"/>
      <c r="E140" s="49"/>
    </row>
    <row r="141" spans="4:5" ht="12.75">
      <c r="D141" s="44"/>
      <c r="E141" s="41"/>
    </row>
    <row r="142" spans="1:5" ht="13.5" customHeight="1">
      <c r="A142" s="38"/>
      <c r="D142" s="50"/>
      <c r="E142" s="48"/>
    </row>
    <row r="143" spans="2:5" ht="13.5" customHeight="1">
      <c r="B143" s="38"/>
      <c r="D143" s="36"/>
      <c r="E143" s="48"/>
    </row>
    <row r="144" spans="3:5" ht="13.5" customHeight="1">
      <c r="C144" s="38"/>
      <c r="D144" s="36"/>
      <c r="E144" s="39"/>
    </row>
    <row r="145" spans="3:5" ht="12.75">
      <c r="C145" s="38"/>
      <c r="D145" s="44"/>
      <c r="E145" s="41"/>
    </row>
    <row r="146" spans="3:5" ht="12.75">
      <c r="C146" s="38"/>
      <c r="D146" s="36"/>
      <c r="E146" s="39"/>
    </row>
    <row r="147" spans="4:5" ht="12.75">
      <c r="D147" s="57"/>
      <c r="E147" s="58"/>
    </row>
    <row r="148" spans="3:5" ht="12.75">
      <c r="C148" s="38"/>
      <c r="D148" s="42"/>
      <c r="E148" s="59"/>
    </row>
    <row r="149" spans="3:5" ht="12.75">
      <c r="C149" s="38"/>
      <c r="D149" s="44"/>
      <c r="E149" s="45"/>
    </row>
    <row r="150" spans="4:5" ht="12.75">
      <c r="D150" s="57"/>
      <c r="E150" s="64"/>
    </row>
    <row r="151" spans="2:5" ht="12.75">
      <c r="B151" s="38"/>
      <c r="D151" s="52"/>
      <c r="E151" s="62"/>
    </row>
    <row r="152" spans="3:5" ht="12.75">
      <c r="C152" s="38"/>
      <c r="D152" s="52"/>
      <c r="E152" s="39"/>
    </row>
    <row r="153" spans="3:5" ht="12.75">
      <c r="C153" s="38"/>
      <c r="D153" s="44"/>
      <c r="E153" s="45"/>
    </row>
    <row r="154" spans="3:5" ht="12.75">
      <c r="C154" s="38"/>
      <c r="D154" s="44"/>
      <c r="E154" s="45"/>
    </row>
    <row r="155" spans="4:5" ht="12.75">
      <c r="D155" s="36"/>
      <c r="E155" s="37"/>
    </row>
    <row r="156" spans="1:5" s="65" customFormat="1" ht="18" customHeight="1">
      <c r="A156" s="164"/>
      <c r="B156" s="165"/>
      <c r="C156" s="165"/>
      <c r="D156" s="165"/>
      <c r="E156" s="165"/>
    </row>
    <row r="157" spans="1:5" ht="28.5" customHeight="1">
      <c r="A157" s="54"/>
      <c r="B157" s="54"/>
      <c r="C157" s="54"/>
      <c r="D157" s="55"/>
      <c r="E157" s="56"/>
    </row>
    <row r="159" spans="1:5" ht="15.75">
      <c r="A159" s="67"/>
      <c r="B159" s="38"/>
      <c r="C159" s="38"/>
      <c r="D159" s="68"/>
      <c r="E159" s="10"/>
    </row>
    <row r="160" spans="1:5" ht="12.75">
      <c r="A160" s="38"/>
      <c r="B160" s="38"/>
      <c r="C160" s="38"/>
      <c r="D160" s="68"/>
      <c r="E160" s="10"/>
    </row>
    <row r="161" spans="1:5" ht="17.25" customHeight="1">
      <c r="A161" s="38"/>
      <c r="B161" s="38"/>
      <c r="C161" s="38"/>
      <c r="D161" s="68"/>
      <c r="E161" s="10"/>
    </row>
    <row r="162" spans="1:5" ht="13.5" customHeight="1">
      <c r="A162" s="38"/>
      <c r="B162" s="38"/>
      <c r="C162" s="38"/>
      <c r="D162" s="68"/>
      <c r="E162" s="10"/>
    </row>
    <row r="163" spans="1:5" ht="12.75">
      <c r="A163" s="38"/>
      <c r="B163" s="38"/>
      <c r="C163" s="38"/>
      <c r="D163" s="68"/>
      <c r="E163" s="10"/>
    </row>
    <row r="164" spans="1:3" ht="12.75">
      <c r="A164" s="38"/>
      <c r="B164" s="38"/>
      <c r="C164" s="38"/>
    </row>
    <row r="165" spans="1:5" ht="12.75">
      <c r="A165" s="38"/>
      <c r="B165" s="38"/>
      <c r="C165" s="38"/>
      <c r="D165" s="68"/>
      <c r="E165" s="10"/>
    </row>
    <row r="166" spans="1:5" ht="12.75">
      <c r="A166" s="38"/>
      <c r="B166" s="38"/>
      <c r="C166" s="38"/>
      <c r="D166" s="68"/>
      <c r="E166" s="69"/>
    </row>
    <row r="167" spans="1:5" ht="12.75">
      <c r="A167" s="38"/>
      <c r="B167" s="38"/>
      <c r="C167" s="38"/>
      <c r="D167" s="68"/>
      <c r="E167" s="10"/>
    </row>
    <row r="168" spans="1:5" ht="22.5" customHeight="1">
      <c r="A168" s="38"/>
      <c r="B168" s="38"/>
      <c r="C168" s="38"/>
      <c r="D168" s="68"/>
      <c r="E168" s="46"/>
    </row>
    <row r="169" spans="4:5" ht="22.5" customHeight="1">
      <c r="D169" s="44"/>
      <c r="E169" s="47"/>
    </row>
  </sheetData>
  <sheetProtection/>
  <mergeCells count="8">
    <mergeCell ref="B32:H32"/>
    <mergeCell ref="A156:E156"/>
    <mergeCell ref="B3:H3"/>
    <mergeCell ref="B44:H44"/>
    <mergeCell ref="A1:H1"/>
    <mergeCell ref="B15:H15"/>
    <mergeCell ref="B17:H17"/>
    <mergeCell ref="B30:H30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3" r:id="rId2"/>
  <headerFooter alignWithMargins="0">
    <oddFooter>&amp;R&amp;P</oddFooter>
  </headerFooter>
  <rowBreaks count="3" manualBreakCount="3">
    <brk id="15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0"/>
  <sheetViews>
    <sheetView tabSelected="1" zoomScalePageLayoutView="0" workbookViewId="0" topLeftCell="A106">
      <selection activeCell="H253" sqref="H253"/>
    </sheetView>
  </sheetViews>
  <sheetFormatPr defaultColWidth="11.421875" defaultRowHeight="12.75"/>
  <cols>
    <col min="1" max="1" width="11.421875" style="123" bestFit="1" customWidth="1"/>
    <col min="2" max="2" width="6.7109375" style="123" customWidth="1"/>
    <col min="3" max="3" width="34.421875" style="124" customWidth="1"/>
    <col min="4" max="4" width="14.28125" style="125" customWidth="1"/>
    <col min="5" max="5" width="11.421875" style="125" bestFit="1" customWidth="1"/>
    <col min="6" max="6" width="12.421875" style="125" bestFit="1" customWidth="1"/>
    <col min="7" max="7" width="14.140625" style="125" bestFit="1" customWidth="1"/>
    <col min="8" max="8" width="9.28125" style="125" bestFit="1" customWidth="1"/>
    <col min="9" max="9" width="7.57421875" style="125" bestFit="1" customWidth="1"/>
    <col min="10" max="10" width="14.28125" style="125" customWidth="1"/>
    <col min="11" max="11" width="10.00390625" style="125" bestFit="1" customWidth="1"/>
    <col min="12" max="13" width="12.28125" style="125" bestFit="1" customWidth="1"/>
    <col min="14" max="16384" width="11.421875" style="9" customWidth="1"/>
  </cols>
  <sheetData>
    <row r="1" spans="1:13" ht="24" customHeight="1">
      <c r="A1" s="166" t="s">
        <v>156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10" customFormat="1" ht="67.5">
      <c r="A2" s="121" t="s">
        <v>23</v>
      </c>
      <c r="B2" s="121" t="s">
        <v>47</v>
      </c>
      <c r="C2" s="121" t="s">
        <v>24</v>
      </c>
      <c r="D2" s="126" t="s">
        <v>193</v>
      </c>
      <c r="E2" s="122" t="s">
        <v>13</v>
      </c>
      <c r="F2" s="122" t="s">
        <v>14</v>
      </c>
      <c r="G2" s="122" t="s">
        <v>15</v>
      </c>
      <c r="H2" s="122" t="s">
        <v>16</v>
      </c>
      <c r="I2" s="122" t="s">
        <v>25</v>
      </c>
      <c r="J2" s="122" t="s">
        <v>18</v>
      </c>
      <c r="K2" s="122" t="s">
        <v>19</v>
      </c>
      <c r="L2" s="126" t="s">
        <v>113</v>
      </c>
      <c r="M2" s="126" t="s">
        <v>194</v>
      </c>
    </row>
    <row r="3" spans="1:13" ht="12.75">
      <c r="A3" s="97"/>
      <c r="B3" s="97"/>
      <c r="C3" s="98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0" customFormat="1" ht="38.25">
      <c r="A4" s="99" t="s">
        <v>45</v>
      </c>
      <c r="B4" s="99"/>
      <c r="C4" s="100" t="s">
        <v>43</v>
      </c>
      <c r="D4" s="116">
        <f>SUM(D5,D11,D21,D29,D103)</f>
        <v>1013432</v>
      </c>
      <c r="E4" s="116">
        <f>SUM(E5,E11,E21,E29,E103)</f>
        <v>1013432</v>
      </c>
      <c r="F4" s="111"/>
      <c r="G4" s="111"/>
      <c r="H4" s="111"/>
      <c r="I4" s="111"/>
      <c r="J4" s="111"/>
      <c r="K4" s="111"/>
      <c r="L4" s="116">
        <f>SUM(L5,L11,L21,L29,L103)</f>
        <v>1013432</v>
      </c>
      <c r="M4" s="116">
        <f>SUM(M5,M11,M21,M29,M103)</f>
        <v>1013432</v>
      </c>
    </row>
    <row r="5" spans="1:13" s="10" customFormat="1" ht="27.75" customHeight="1">
      <c r="A5" s="101" t="s">
        <v>46</v>
      </c>
      <c r="B5" s="127"/>
      <c r="C5" s="103" t="s">
        <v>44</v>
      </c>
      <c r="D5" s="117">
        <f>SUM(D6)</f>
        <v>0</v>
      </c>
      <c r="E5" s="112"/>
      <c r="F5" s="112"/>
      <c r="G5" s="112"/>
      <c r="H5" s="112"/>
      <c r="I5" s="112"/>
      <c r="J5" s="112"/>
      <c r="K5" s="112"/>
      <c r="L5" s="112"/>
      <c r="M5" s="112"/>
    </row>
    <row r="6" spans="1:13" s="10" customFormat="1" ht="12.75">
      <c r="A6" s="104">
        <v>4</v>
      </c>
      <c r="B6" s="102"/>
      <c r="C6" s="105" t="s">
        <v>38</v>
      </c>
      <c r="D6" s="118">
        <f>SUM(D7)</f>
        <v>0</v>
      </c>
      <c r="E6" s="113"/>
      <c r="F6" s="113"/>
      <c r="G6" s="113"/>
      <c r="H6" s="113"/>
      <c r="I6" s="113"/>
      <c r="J6" s="113"/>
      <c r="K6" s="113"/>
      <c r="L6" s="113"/>
      <c r="M6" s="113"/>
    </row>
    <row r="7" spans="1:13" s="10" customFormat="1" ht="12.75" customHeight="1">
      <c r="A7" s="104">
        <v>42</v>
      </c>
      <c r="B7" s="102"/>
      <c r="C7" s="105" t="s">
        <v>51</v>
      </c>
      <c r="D7" s="118">
        <f>SUM(D8)</f>
        <v>0</v>
      </c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2.75">
      <c r="A8" s="104">
        <v>421</v>
      </c>
      <c r="B8" s="102"/>
      <c r="C8" s="105" t="s">
        <v>90</v>
      </c>
      <c r="D8" s="118">
        <f>SUM(D9)</f>
        <v>0</v>
      </c>
      <c r="E8" s="113"/>
      <c r="F8" s="113"/>
      <c r="G8" s="113"/>
      <c r="H8" s="113"/>
      <c r="I8" s="113"/>
      <c r="J8" s="113"/>
      <c r="K8" s="113"/>
      <c r="L8" s="113"/>
      <c r="M8" s="113"/>
    </row>
    <row r="9" spans="1:13" ht="12.75">
      <c r="A9" s="104">
        <v>4212</v>
      </c>
      <c r="B9" s="106">
        <v>419</v>
      </c>
      <c r="C9" s="105" t="s">
        <v>48</v>
      </c>
      <c r="D9" s="118">
        <v>0</v>
      </c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2.75">
      <c r="A10" s="104"/>
      <c r="B10" s="102"/>
      <c r="C10" s="105"/>
      <c r="D10" s="118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s="10" customFormat="1" ht="12.75" customHeight="1">
      <c r="A11" s="101" t="s">
        <v>49</v>
      </c>
      <c r="B11" s="101"/>
      <c r="C11" s="103" t="s">
        <v>50</v>
      </c>
      <c r="D11" s="119">
        <f>SUM(D12)</f>
        <v>0</v>
      </c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s="10" customFormat="1" ht="12.75">
      <c r="A12" s="104">
        <v>4</v>
      </c>
      <c r="B12" s="102"/>
      <c r="C12" s="105" t="s">
        <v>38</v>
      </c>
      <c r="D12" s="118">
        <f>SUM(D13)</f>
        <v>0</v>
      </c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s="10" customFormat="1" ht="25.5">
      <c r="A13" s="104">
        <v>42</v>
      </c>
      <c r="B13" s="102"/>
      <c r="C13" s="105" t="s">
        <v>51</v>
      </c>
      <c r="D13" s="118">
        <f>SUM(D14)</f>
        <v>0</v>
      </c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12.75">
      <c r="A14" s="104">
        <v>422</v>
      </c>
      <c r="B14" s="102"/>
      <c r="C14" s="105" t="s">
        <v>37</v>
      </c>
      <c r="D14" s="118">
        <f>SUM(D15:D19)</f>
        <v>0</v>
      </c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ht="12.75">
      <c r="A15" s="104">
        <v>4221</v>
      </c>
      <c r="B15" s="106">
        <v>420</v>
      </c>
      <c r="C15" s="105" t="s">
        <v>52</v>
      </c>
      <c r="D15" s="118">
        <v>0</v>
      </c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ht="12.75">
      <c r="A16" s="104">
        <v>4222</v>
      </c>
      <c r="B16" s="106">
        <v>421</v>
      </c>
      <c r="C16" s="105" t="s">
        <v>53</v>
      </c>
      <c r="D16" s="118">
        <v>0</v>
      </c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s="10" customFormat="1" ht="12.75">
      <c r="A17" s="104">
        <v>4223</v>
      </c>
      <c r="B17" s="106">
        <v>422</v>
      </c>
      <c r="C17" s="105" t="s">
        <v>54</v>
      </c>
      <c r="D17" s="118">
        <v>0</v>
      </c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ht="12.75">
      <c r="A18" s="104">
        <v>4226</v>
      </c>
      <c r="B18" s="106">
        <v>423</v>
      </c>
      <c r="C18" s="105" t="s">
        <v>55</v>
      </c>
      <c r="D18" s="118">
        <v>0</v>
      </c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3" ht="12.75">
      <c r="A19" s="104">
        <v>4227</v>
      </c>
      <c r="B19" s="106">
        <v>424</v>
      </c>
      <c r="C19" s="105" t="s">
        <v>56</v>
      </c>
      <c r="D19" s="118">
        <v>0</v>
      </c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3" ht="12.75">
      <c r="A20" s="104"/>
      <c r="B20" s="102"/>
      <c r="C20" s="105"/>
      <c r="D20" s="118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ht="38.25">
      <c r="A21" s="107" t="s">
        <v>57</v>
      </c>
      <c r="B21" s="128"/>
      <c r="C21" s="103" t="s">
        <v>58</v>
      </c>
      <c r="D21" s="117">
        <f aca="true" t="shared" si="0" ref="D21:E23">SUM(D22)</f>
        <v>16000</v>
      </c>
      <c r="E21" s="117">
        <f t="shared" si="0"/>
        <v>16000</v>
      </c>
      <c r="F21" s="112"/>
      <c r="G21" s="112"/>
      <c r="H21" s="112"/>
      <c r="I21" s="112"/>
      <c r="J21" s="112"/>
      <c r="K21" s="112"/>
      <c r="L21" s="117">
        <f aca="true" t="shared" si="1" ref="L21:M23">SUM(L22)</f>
        <v>16000</v>
      </c>
      <c r="M21" s="117">
        <f t="shared" si="1"/>
        <v>16000</v>
      </c>
    </row>
    <row r="22" spans="1:13" s="10" customFormat="1" ht="12.75" customHeight="1">
      <c r="A22" s="104">
        <v>3</v>
      </c>
      <c r="B22" s="102"/>
      <c r="C22" s="105" t="s">
        <v>59</v>
      </c>
      <c r="D22" s="118">
        <f t="shared" si="0"/>
        <v>16000</v>
      </c>
      <c r="E22" s="118">
        <f t="shared" si="0"/>
        <v>16000</v>
      </c>
      <c r="F22" s="113"/>
      <c r="G22" s="113"/>
      <c r="H22" s="113"/>
      <c r="I22" s="113"/>
      <c r="J22" s="113"/>
      <c r="K22" s="113"/>
      <c r="L22" s="118">
        <f t="shared" si="1"/>
        <v>16000</v>
      </c>
      <c r="M22" s="118">
        <f t="shared" si="1"/>
        <v>16000</v>
      </c>
    </row>
    <row r="23" spans="1:13" s="10" customFormat="1" ht="12.75">
      <c r="A23" s="104">
        <v>32</v>
      </c>
      <c r="B23" s="102"/>
      <c r="C23" s="105" t="s">
        <v>30</v>
      </c>
      <c r="D23" s="118">
        <f t="shared" si="0"/>
        <v>16000</v>
      </c>
      <c r="E23" s="118">
        <f t="shared" si="0"/>
        <v>16000</v>
      </c>
      <c r="F23" s="113"/>
      <c r="G23" s="113"/>
      <c r="H23" s="113"/>
      <c r="I23" s="113"/>
      <c r="J23" s="113"/>
      <c r="K23" s="113"/>
      <c r="L23" s="118">
        <f t="shared" si="1"/>
        <v>16000</v>
      </c>
      <c r="M23" s="118">
        <f t="shared" si="1"/>
        <v>16000</v>
      </c>
    </row>
    <row r="24" spans="1:13" ht="12.75">
      <c r="A24" s="104">
        <v>323</v>
      </c>
      <c r="B24" s="102"/>
      <c r="C24" s="105" t="s">
        <v>33</v>
      </c>
      <c r="D24" s="118">
        <f>SUM(D25:D25)</f>
        <v>16000</v>
      </c>
      <c r="E24" s="118">
        <f>SUM(E25:E25)</f>
        <v>16000</v>
      </c>
      <c r="F24" s="113"/>
      <c r="G24" s="113"/>
      <c r="H24" s="113"/>
      <c r="I24" s="113"/>
      <c r="J24" s="113"/>
      <c r="K24" s="113"/>
      <c r="L24" s="118">
        <f>SUM(L25:L27)</f>
        <v>16000</v>
      </c>
      <c r="M24" s="118">
        <f>SUM(M25:M27)</f>
        <v>16000</v>
      </c>
    </row>
    <row r="25" spans="1:13" ht="12.75">
      <c r="A25" s="104">
        <v>3232</v>
      </c>
      <c r="B25" s="106">
        <v>425</v>
      </c>
      <c r="C25" s="105" t="s">
        <v>60</v>
      </c>
      <c r="D25" s="137">
        <f>SUM(D26:D26)</f>
        <v>16000</v>
      </c>
      <c r="E25" s="137">
        <f>SUM(E26:E26)</f>
        <v>16000</v>
      </c>
      <c r="F25" s="113"/>
      <c r="G25" s="113"/>
      <c r="H25" s="113"/>
      <c r="I25" s="113"/>
      <c r="J25" s="113"/>
      <c r="K25" s="113"/>
      <c r="L25" s="113"/>
      <c r="M25" s="113"/>
    </row>
    <row r="26" spans="1:13" ht="12.75">
      <c r="A26" s="104">
        <v>32321</v>
      </c>
      <c r="B26" s="106"/>
      <c r="C26" s="105" t="s">
        <v>172</v>
      </c>
      <c r="D26" s="118">
        <v>16000</v>
      </c>
      <c r="E26" s="113">
        <v>16000</v>
      </c>
      <c r="F26" s="113"/>
      <c r="G26" s="113"/>
      <c r="H26" s="113"/>
      <c r="I26" s="113"/>
      <c r="J26" s="113"/>
      <c r="K26" s="113"/>
      <c r="L26" s="113">
        <v>16000</v>
      </c>
      <c r="M26" s="113">
        <v>16000</v>
      </c>
    </row>
    <row r="27" spans="1:13" ht="12.75">
      <c r="A27" s="104">
        <v>3237</v>
      </c>
      <c r="B27" s="106">
        <v>426</v>
      </c>
      <c r="C27" s="105" t="s">
        <v>61</v>
      </c>
      <c r="D27" s="118">
        <v>0</v>
      </c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s="10" customFormat="1" ht="12.75">
      <c r="A28" s="104"/>
      <c r="B28" s="102"/>
      <c r="C28" s="105"/>
      <c r="D28" s="118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3" ht="25.5">
      <c r="A29" s="107" t="s">
        <v>62</v>
      </c>
      <c r="B29" s="128"/>
      <c r="C29" s="103" t="s">
        <v>63</v>
      </c>
      <c r="D29" s="119">
        <f>SUM(D30)</f>
        <v>111106</v>
      </c>
      <c r="E29" s="119">
        <f>SUM(E30)</f>
        <v>111106</v>
      </c>
      <c r="F29" s="112"/>
      <c r="G29" s="112"/>
      <c r="H29" s="112"/>
      <c r="I29" s="112"/>
      <c r="J29" s="112"/>
      <c r="K29" s="112"/>
      <c r="L29" s="112">
        <f>L30</f>
        <v>111106</v>
      </c>
      <c r="M29" s="112">
        <f>M30</f>
        <v>111106</v>
      </c>
    </row>
    <row r="30" spans="1:13" ht="12.75">
      <c r="A30" s="104">
        <v>3</v>
      </c>
      <c r="B30" s="102"/>
      <c r="C30" s="105" t="s">
        <v>59</v>
      </c>
      <c r="D30" s="118">
        <f>SUM(D31,D94)</f>
        <v>111106</v>
      </c>
      <c r="E30" s="118">
        <f>SUM(E31,E94)</f>
        <v>111106</v>
      </c>
      <c r="F30" s="113"/>
      <c r="G30" s="113"/>
      <c r="H30" s="113"/>
      <c r="I30" s="113"/>
      <c r="J30" s="113"/>
      <c r="K30" s="113"/>
      <c r="L30" s="113">
        <v>111106</v>
      </c>
      <c r="M30" s="113">
        <v>111106</v>
      </c>
    </row>
    <row r="31" spans="1:13" ht="12.75">
      <c r="A31" s="104">
        <v>32</v>
      </c>
      <c r="B31" s="102"/>
      <c r="C31" s="105" t="s">
        <v>30</v>
      </c>
      <c r="D31" s="118">
        <f>SUM(D32,D38,D53,D81,D79)</f>
        <v>110456</v>
      </c>
      <c r="E31" s="118">
        <f>SUM(E32,E38,E53,E81,E79)</f>
        <v>110456</v>
      </c>
      <c r="F31" s="113"/>
      <c r="G31" s="113"/>
      <c r="H31" s="113"/>
      <c r="I31" s="113"/>
      <c r="J31" s="113"/>
      <c r="K31" s="113"/>
      <c r="L31" s="113">
        <v>110456</v>
      </c>
      <c r="M31" s="113">
        <v>110456</v>
      </c>
    </row>
    <row r="32" spans="1:13" s="10" customFormat="1" ht="12.75">
      <c r="A32" s="104">
        <v>321</v>
      </c>
      <c r="B32" s="102"/>
      <c r="C32" s="105" t="s">
        <v>31</v>
      </c>
      <c r="D32" s="135">
        <f>D33+D34+D36</f>
        <v>11650</v>
      </c>
      <c r="E32" s="118">
        <f>E33+E34+E36</f>
        <v>11650</v>
      </c>
      <c r="F32" s="113"/>
      <c r="G32" s="113"/>
      <c r="H32" s="113"/>
      <c r="I32" s="113"/>
      <c r="J32" s="113"/>
      <c r="K32" s="113"/>
      <c r="L32" s="113"/>
      <c r="M32" s="113"/>
    </row>
    <row r="33" spans="1:13" ht="12.75">
      <c r="A33" s="104">
        <v>3211</v>
      </c>
      <c r="B33" s="106">
        <v>427</v>
      </c>
      <c r="C33" s="105" t="s">
        <v>64</v>
      </c>
      <c r="D33" s="118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>
      <c r="A34" s="104">
        <v>3213</v>
      </c>
      <c r="B34" s="106">
        <v>428</v>
      </c>
      <c r="C34" s="105" t="s">
        <v>65</v>
      </c>
      <c r="D34" s="137">
        <f>SUM(D35:D35)</f>
        <v>2650</v>
      </c>
      <c r="E34" s="137">
        <f>SUM(E35:E35)</f>
        <v>2650</v>
      </c>
      <c r="F34" s="113"/>
      <c r="G34" s="113"/>
      <c r="H34" s="113"/>
      <c r="I34" s="113"/>
      <c r="J34" s="113"/>
      <c r="K34" s="113"/>
      <c r="L34" s="113"/>
      <c r="M34" s="113"/>
    </row>
    <row r="35" spans="1:13" ht="12.75">
      <c r="A35" s="104">
        <v>32132</v>
      </c>
      <c r="B35" s="106"/>
      <c r="C35" s="105" t="s">
        <v>123</v>
      </c>
      <c r="D35" s="118">
        <v>2650</v>
      </c>
      <c r="E35" s="113">
        <v>2650</v>
      </c>
      <c r="F35" s="113"/>
      <c r="G35" s="113"/>
      <c r="H35" s="113"/>
      <c r="I35" s="113"/>
      <c r="J35" s="113"/>
      <c r="K35" s="113"/>
      <c r="L35" s="113"/>
      <c r="M35" s="113"/>
    </row>
    <row r="36" spans="1:13" s="10" customFormat="1" ht="12.75" customHeight="1">
      <c r="A36" s="104">
        <v>3214</v>
      </c>
      <c r="B36" s="106">
        <v>429</v>
      </c>
      <c r="C36" s="105" t="s">
        <v>66</v>
      </c>
      <c r="D36" s="137">
        <f>SUM(D37:D37)</f>
        <v>9000</v>
      </c>
      <c r="E36" s="137">
        <f>SUM(E37:E37)</f>
        <v>9000</v>
      </c>
      <c r="F36" s="113"/>
      <c r="G36" s="113"/>
      <c r="H36" s="113"/>
      <c r="I36" s="113"/>
      <c r="J36" s="113"/>
      <c r="K36" s="113"/>
      <c r="L36" s="113"/>
      <c r="M36" s="113"/>
    </row>
    <row r="37" spans="1:13" s="10" customFormat="1" ht="12.75" customHeight="1">
      <c r="A37" s="104">
        <v>32141</v>
      </c>
      <c r="B37" s="106"/>
      <c r="C37" s="105" t="s">
        <v>124</v>
      </c>
      <c r="D37" s="118">
        <v>9000</v>
      </c>
      <c r="E37" s="113">
        <v>9000</v>
      </c>
      <c r="F37" s="113"/>
      <c r="G37" s="113"/>
      <c r="H37" s="113"/>
      <c r="I37" s="113"/>
      <c r="J37" s="113"/>
      <c r="K37" s="113"/>
      <c r="L37" s="113"/>
      <c r="M37" s="113"/>
    </row>
    <row r="38" spans="1:13" s="10" customFormat="1" ht="12.75">
      <c r="A38" s="104">
        <v>322</v>
      </c>
      <c r="B38" s="102"/>
      <c r="C38" s="105" t="s">
        <v>32</v>
      </c>
      <c r="D38" s="135">
        <f>D39+D45+D47+D50</f>
        <v>40256</v>
      </c>
      <c r="E38" s="118">
        <f>E39+E45+E47+E50</f>
        <v>40256</v>
      </c>
      <c r="F38" s="113"/>
      <c r="G38" s="113"/>
      <c r="H38" s="113"/>
      <c r="I38" s="113"/>
      <c r="J38" s="113"/>
      <c r="K38" s="113"/>
      <c r="L38" s="113"/>
      <c r="M38" s="113"/>
    </row>
    <row r="39" spans="1:13" s="10" customFormat="1" ht="12.75">
      <c r="A39" s="104">
        <v>3221</v>
      </c>
      <c r="B39" s="106">
        <v>430</v>
      </c>
      <c r="C39" s="105" t="s">
        <v>67</v>
      </c>
      <c r="D39" s="137">
        <f>SUM(D40:D44)</f>
        <v>27110</v>
      </c>
      <c r="E39" s="137">
        <f>SUM(E40:E44)</f>
        <v>27110</v>
      </c>
      <c r="F39" s="113"/>
      <c r="G39" s="113"/>
      <c r="H39" s="113"/>
      <c r="I39" s="113"/>
      <c r="J39" s="113"/>
      <c r="K39" s="113"/>
      <c r="L39" s="113"/>
      <c r="M39" s="113"/>
    </row>
    <row r="40" spans="1:13" s="10" customFormat="1" ht="12.75">
      <c r="A40" s="104">
        <v>32211</v>
      </c>
      <c r="B40" s="106"/>
      <c r="C40" s="105" t="s">
        <v>114</v>
      </c>
      <c r="D40" s="118">
        <v>10000</v>
      </c>
      <c r="E40" s="113">
        <v>10000</v>
      </c>
      <c r="F40" s="113"/>
      <c r="G40" s="113"/>
      <c r="H40" s="113"/>
      <c r="I40" s="113"/>
      <c r="J40" s="113"/>
      <c r="K40" s="113"/>
      <c r="L40" s="113"/>
      <c r="M40" s="113"/>
    </row>
    <row r="41" spans="1:13" s="10" customFormat="1" ht="12.75">
      <c r="A41" s="104">
        <v>32212</v>
      </c>
      <c r="B41" s="106"/>
      <c r="C41" s="105" t="s">
        <v>125</v>
      </c>
      <c r="D41" s="118">
        <v>1010</v>
      </c>
      <c r="E41" s="113">
        <v>1010</v>
      </c>
      <c r="F41" s="113"/>
      <c r="G41" s="113"/>
      <c r="H41" s="113"/>
      <c r="I41" s="113"/>
      <c r="J41" s="113"/>
      <c r="K41" s="113"/>
      <c r="L41" s="113"/>
      <c r="M41" s="113"/>
    </row>
    <row r="42" spans="1:13" s="10" customFormat="1" ht="12.75">
      <c r="A42" s="104">
        <v>32214</v>
      </c>
      <c r="B42" s="106"/>
      <c r="C42" s="105" t="s">
        <v>126</v>
      </c>
      <c r="D42" s="118">
        <v>11000</v>
      </c>
      <c r="E42" s="113">
        <v>11000</v>
      </c>
      <c r="F42" s="113"/>
      <c r="G42" s="113"/>
      <c r="H42" s="113"/>
      <c r="I42" s="113"/>
      <c r="J42" s="113"/>
      <c r="K42" s="113"/>
      <c r="L42" s="113"/>
      <c r="M42" s="113"/>
    </row>
    <row r="43" spans="1:13" s="10" customFormat="1" ht="12.75">
      <c r="A43" s="104">
        <v>32216</v>
      </c>
      <c r="B43" s="106"/>
      <c r="C43" s="105" t="s">
        <v>127</v>
      </c>
      <c r="D43" s="118">
        <v>5000</v>
      </c>
      <c r="E43" s="113">
        <v>5000</v>
      </c>
      <c r="F43" s="113"/>
      <c r="G43" s="113"/>
      <c r="H43" s="113"/>
      <c r="I43" s="113"/>
      <c r="J43" s="113"/>
      <c r="K43" s="113"/>
      <c r="L43" s="113"/>
      <c r="M43" s="113"/>
    </row>
    <row r="44" spans="1:13" s="10" customFormat="1" ht="12.75">
      <c r="A44" s="104">
        <v>32219</v>
      </c>
      <c r="B44" s="106"/>
      <c r="C44" s="105" t="s">
        <v>128</v>
      </c>
      <c r="D44" s="118">
        <v>100</v>
      </c>
      <c r="E44" s="113">
        <v>100</v>
      </c>
      <c r="F44" s="113"/>
      <c r="G44" s="113"/>
      <c r="H44" s="113"/>
      <c r="I44" s="113"/>
      <c r="J44" s="113"/>
      <c r="K44" s="113"/>
      <c r="L44" s="113"/>
      <c r="M44" s="113"/>
    </row>
    <row r="45" spans="1:13" ht="12.75">
      <c r="A45" s="104">
        <v>3223</v>
      </c>
      <c r="B45" s="106">
        <v>431</v>
      </c>
      <c r="C45" s="105" t="s">
        <v>68</v>
      </c>
      <c r="D45" s="137">
        <f>SUM(D46:D46)</f>
        <v>4988</v>
      </c>
      <c r="E45" s="137">
        <f>SUM(E46:E46)</f>
        <v>4988</v>
      </c>
      <c r="F45" s="113"/>
      <c r="G45" s="113"/>
      <c r="H45" s="113"/>
      <c r="I45" s="113"/>
      <c r="J45" s="113"/>
      <c r="K45" s="113"/>
      <c r="L45" s="113"/>
      <c r="M45" s="113"/>
    </row>
    <row r="46" spans="1:13" ht="12.75">
      <c r="A46" s="104">
        <v>32234</v>
      </c>
      <c r="B46" s="106"/>
      <c r="C46" s="105" t="s">
        <v>129</v>
      </c>
      <c r="D46" s="118">
        <v>4988</v>
      </c>
      <c r="E46" s="113">
        <v>4988</v>
      </c>
      <c r="F46" s="113"/>
      <c r="G46" s="113"/>
      <c r="H46" s="113"/>
      <c r="I46" s="113"/>
      <c r="J46" s="113"/>
      <c r="K46" s="113"/>
      <c r="L46" s="113"/>
      <c r="M46" s="113"/>
    </row>
    <row r="47" spans="1:13" s="10" customFormat="1" ht="25.5">
      <c r="A47" s="104">
        <v>3224</v>
      </c>
      <c r="B47" s="106">
        <v>432</v>
      </c>
      <c r="C47" s="105" t="s">
        <v>69</v>
      </c>
      <c r="D47" s="137">
        <f>SUM(D48:D49)</f>
        <v>6653</v>
      </c>
      <c r="E47" s="137">
        <f>SUM(E48:E49)</f>
        <v>6653</v>
      </c>
      <c r="F47" s="113"/>
      <c r="G47" s="113"/>
      <c r="H47" s="113"/>
      <c r="I47" s="113"/>
      <c r="J47" s="113"/>
      <c r="K47" s="113"/>
      <c r="L47" s="113"/>
      <c r="M47" s="113"/>
    </row>
    <row r="48" spans="1:13" s="10" customFormat="1" ht="12.75">
      <c r="A48" s="104">
        <v>32241</v>
      </c>
      <c r="B48" s="106"/>
      <c r="C48" s="105" t="s">
        <v>130</v>
      </c>
      <c r="D48" s="118">
        <v>4553</v>
      </c>
      <c r="E48" s="113">
        <v>4553</v>
      </c>
      <c r="F48" s="113"/>
      <c r="G48" s="113"/>
      <c r="H48" s="113"/>
      <c r="I48" s="113"/>
      <c r="J48" s="113"/>
      <c r="K48" s="113"/>
      <c r="L48" s="113"/>
      <c r="M48" s="113"/>
    </row>
    <row r="49" spans="1:13" s="10" customFormat="1" ht="12.75">
      <c r="A49" s="104">
        <v>32242</v>
      </c>
      <c r="B49" s="106"/>
      <c r="C49" s="105" t="s">
        <v>131</v>
      </c>
      <c r="D49" s="118">
        <v>2100</v>
      </c>
      <c r="E49" s="113">
        <v>2100</v>
      </c>
      <c r="F49" s="113"/>
      <c r="G49" s="113"/>
      <c r="H49" s="113"/>
      <c r="I49" s="113"/>
      <c r="J49" s="113"/>
      <c r="K49" s="113"/>
      <c r="L49" s="113"/>
      <c r="M49" s="113"/>
    </row>
    <row r="50" spans="1:13" ht="12.75">
      <c r="A50" s="104">
        <v>3225</v>
      </c>
      <c r="B50" s="106">
        <v>433</v>
      </c>
      <c r="C50" s="105" t="s">
        <v>70</v>
      </c>
      <c r="D50" s="137">
        <f>SUM(D51:D52)</f>
        <v>1505</v>
      </c>
      <c r="E50" s="137">
        <f>SUM(E51:E52)</f>
        <v>1505</v>
      </c>
      <c r="F50" s="113"/>
      <c r="G50" s="113"/>
      <c r="H50" s="113"/>
      <c r="I50" s="113"/>
      <c r="J50" s="113"/>
      <c r="K50" s="113"/>
      <c r="L50" s="113"/>
      <c r="M50" s="113"/>
    </row>
    <row r="51" spans="1:13" ht="12.75">
      <c r="A51" s="104">
        <v>32251</v>
      </c>
      <c r="B51" s="106"/>
      <c r="C51" s="105" t="s">
        <v>132</v>
      </c>
      <c r="D51" s="118">
        <v>1505</v>
      </c>
      <c r="E51" s="113">
        <v>1505</v>
      </c>
      <c r="F51" s="113"/>
      <c r="G51" s="113"/>
      <c r="H51" s="113"/>
      <c r="I51" s="113"/>
      <c r="J51" s="113"/>
      <c r="K51" s="113"/>
      <c r="L51" s="113"/>
      <c r="M51" s="113"/>
    </row>
    <row r="52" spans="1:13" ht="12.75">
      <c r="A52" s="104">
        <v>3227</v>
      </c>
      <c r="B52" s="106">
        <v>434</v>
      </c>
      <c r="C52" s="108" t="s">
        <v>71</v>
      </c>
      <c r="D52" s="118">
        <v>0</v>
      </c>
      <c r="E52" s="114"/>
      <c r="F52" s="114"/>
      <c r="G52" s="114"/>
      <c r="H52" s="114"/>
      <c r="I52" s="114"/>
      <c r="J52" s="114"/>
      <c r="K52" s="114"/>
      <c r="L52" s="114"/>
      <c r="M52" s="114"/>
    </row>
    <row r="53" spans="1:13" ht="12.75">
      <c r="A53" s="104">
        <v>323</v>
      </c>
      <c r="B53" s="102"/>
      <c r="C53" s="105" t="s">
        <v>33</v>
      </c>
      <c r="D53" s="137">
        <f>D54+D63+D69+D70+D72+D75+D77+D60</f>
        <v>56496</v>
      </c>
      <c r="E53" s="137">
        <f>E54+E63+E69+E70+E72+E75+E77+E60</f>
        <v>56496</v>
      </c>
      <c r="F53" s="113"/>
      <c r="G53" s="113"/>
      <c r="H53" s="113"/>
      <c r="I53" s="113"/>
      <c r="J53" s="113"/>
      <c r="K53" s="113"/>
      <c r="L53" s="113"/>
      <c r="M53" s="113"/>
    </row>
    <row r="54" spans="1:13" ht="12.75">
      <c r="A54" s="104">
        <v>3231</v>
      </c>
      <c r="B54" s="106">
        <v>435</v>
      </c>
      <c r="C54" s="105" t="s">
        <v>72</v>
      </c>
      <c r="D54" s="137">
        <f>SUM(D55:D58)</f>
        <v>14830</v>
      </c>
      <c r="E54" s="137">
        <f>SUM(E55:E58)</f>
        <v>14830</v>
      </c>
      <c r="F54" s="113"/>
      <c r="G54" s="113"/>
      <c r="H54" s="113"/>
      <c r="I54" s="113"/>
      <c r="J54" s="113"/>
      <c r="K54" s="113"/>
      <c r="L54" s="113"/>
      <c r="M54" s="113"/>
    </row>
    <row r="55" spans="1:13" ht="12.75">
      <c r="A55" s="104">
        <v>32311</v>
      </c>
      <c r="B55" s="106"/>
      <c r="C55" s="105" t="s">
        <v>133</v>
      </c>
      <c r="D55" s="118">
        <v>12580</v>
      </c>
      <c r="E55" s="113">
        <v>12580</v>
      </c>
      <c r="F55" s="113"/>
      <c r="G55" s="113"/>
      <c r="H55" s="113"/>
      <c r="I55" s="113"/>
      <c r="J55" s="113"/>
      <c r="K55" s="113"/>
      <c r="L55" s="113"/>
      <c r="M55" s="113"/>
    </row>
    <row r="56" spans="1:13" s="133" customFormat="1" ht="12.75">
      <c r="A56" s="129">
        <v>32312</v>
      </c>
      <c r="B56" s="131"/>
      <c r="C56" s="134" t="s">
        <v>134</v>
      </c>
      <c r="D56" s="135">
        <v>50</v>
      </c>
      <c r="E56" s="136">
        <v>50</v>
      </c>
      <c r="F56" s="132"/>
      <c r="G56" s="132"/>
      <c r="H56" s="132"/>
      <c r="I56" s="132"/>
      <c r="J56" s="132"/>
      <c r="K56" s="132"/>
      <c r="L56" s="132"/>
      <c r="M56" s="132"/>
    </row>
    <row r="57" spans="1:13" ht="12.75">
      <c r="A57" s="104">
        <v>32313</v>
      </c>
      <c r="B57" s="106"/>
      <c r="C57" s="105" t="s">
        <v>135</v>
      </c>
      <c r="D57" s="135">
        <v>2000</v>
      </c>
      <c r="E57" s="136">
        <v>2000</v>
      </c>
      <c r="F57" s="113"/>
      <c r="G57" s="113"/>
      <c r="H57" s="113"/>
      <c r="I57" s="113"/>
      <c r="J57" s="113"/>
      <c r="K57" s="113"/>
      <c r="L57" s="113"/>
      <c r="M57" s="113"/>
    </row>
    <row r="58" spans="1:13" ht="12.75">
      <c r="A58" s="104">
        <v>32319</v>
      </c>
      <c r="B58" s="106"/>
      <c r="C58" s="105" t="s">
        <v>118</v>
      </c>
      <c r="D58" s="135">
        <v>200</v>
      </c>
      <c r="E58" s="136">
        <v>200</v>
      </c>
      <c r="F58" s="113"/>
      <c r="G58" s="113"/>
      <c r="H58" s="113"/>
      <c r="I58" s="113"/>
      <c r="J58" s="113"/>
      <c r="K58" s="113"/>
      <c r="L58" s="113"/>
      <c r="M58" s="113"/>
    </row>
    <row r="59" spans="1:13" ht="12.75">
      <c r="A59" s="104">
        <v>3232</v>
      </c>
      <c r="B59" s="106">
        <v>436</v>
      </c>
      <c r="C59" s="105" t="s">
        <v>60</v>
      </c>
      <c r="D59" s="137">
        <f>SUM(D57:G60)</f>
        <v>0</v>
      </c>
      <c r="E59" s="137">
        <v>0</v>
      </c>
      <c r="F59" s="113"/>
      <c r="G59" s="113"/>
      <c r="H59" s="113"/>
      <c r="I59" s="113"/>
      <c r="J59" s="113"/>
      <c r="K59" s="113"/>
      <c r="L59" s="113"/>
      <c r="M59" s="113"/>
    </row>
    <row r="60" spans="1:13" s="10" customFormat="1" ht="12.75">
      <c r="A60" s="104">
        <v>3233</v>
      </c>
      <c r="B60" s="106">
        <v>437</v>
      </c>
      <c r="C60" s="105" t="s">
        <v>73</v>
      </c>
      <c r="D60" s="137">
        <f>SUM(D61:D62)</f>
        <v>200</v>
      </c>
      <c r="E60" s="137">
        <f>SUM(E61:E62)</f>
        <v>200</v>
      </c>
      <c r="F60" s="113"/>
      <c r="G60" s="113"/>
      <c r="H60" s="113"/>
      <c r="I60" s="113"/>
      <c r="J60" s="113"/>
      <c r="K60" s="113"/>
      <c r="L60" s="113"/>
      <c r="M60" s="113"/>
    </row>
    <row r="61" spans="1:13" s="10" customFormat="1" ht="12.75">
      <c r="A61" s="104">
        <v>32332</v>
      </c>
      <c r="B61" s="106"/>
      <c r="C61" s="105" t="s">
        <v>136</v>
      </c>
      <c r="D61" s="118">
        <v>100</v>
      </c>
      <c r="E61" s="113">
        <v>100</v>
      </c>
      <c r="F61" s="113"/>
      <c r="G61" s="113"/>
      <c r="H61" s="113"/>
      <c r="I61" s="113"/>
      <c r="J61" s="113"/>
      <c r="K61" s="113"/>
      <c r="L61" s="113"/>
      <c r="M61" s="113"/>
    </row>
    <row r="62" spans="1:13" s="10" customFormat="1" ht="12.75">
      <c r="A62" s="104">
        <v>32339</v>
      </c>
      <c r="B62" s="106"/>
      <c r="C62" s="105" t="s">
        <v>137</v>
      </c>
      <c r="D62" s="118">
        <v>100</v>
      </c>
      <c r="E62" s="113">
        <v>100</v>
      </c>
      <c r="F62" s="113"/>
      <c r="G62" s="113"/>
      <c r="H62" s="113"/>
      <c r="I62" s="113"/>
      <c r="J62" s="113"/>
      <c r="K62" s="113"/>
      <c r="L62" s="113"/>
      <c r="M62" s="113"/>
    </row>
    <row r="63" spans="1:13" s="10" customFormat="1" ht="12.75">
      <c r="A63" s="104">
        <v>3234</v>
      </c>
      <c r="B63" s="106">
        <v>438</v>
      </c>
      <c r="C63" s="105" t="s">
        <v>74</v>
      </c>
      <c r="D63" s="137">
        <f>SUM(D64:D68)</f>
        <v>30334</v>
      </c>
      <c r="E63" s="137">
        <f>SUM(E64:E68)</f>
        <v>30334</v>
      </c>
      <c r="F63" s="113"/>
      <c r="G63" s="113"/>
      <c r="H63" s="113"/>
      <c r="I63" s="113"/>
      <c r="J63" s="113"/>
      <c r="K63" s="113"/>
      <c r="L63" s="113"/>
      <c r="M63" s="113"/>
    </row>
    <row r="64" spans="1:13" s="10" customFormat="1" ht="12.75">
      <c r="A64" s="104">
        <v>32341</v>
      </c>
      <c r="B64" s="106"/>
      <c r="C64" s="105" t="s">
        <v>138</v>
      </c>
      <c r="D64" s="118">
        <v>15373</v>
      </c>
      <c r="E64" s="113">
        <v>15373</v>
      </c>
      <c r="F64" s="113"/>
      <c r="G64" s="113"/>
      <c r="H64" s="113"/>
      <c r="I64" s="113"/>
      <c r="J64" s="113"/>
      <c r="K64" s="113"/>
      <c r="L64" s="113"/>
      <c r="M64" s="113"/>
    </row>
    <row r="65" spans="1:13" s="10" customFormat="1" ht="12.75">
      <c r="A65" s="104">
        <v>32342</v>
      </c>
      <c r="B65" s="106"/>
      <c r="C65" s="105" t="s">
        <v>139</v>
      </c>
      <c r="D65" s="118">
        <v>1574</v>
      </c>
      <c r="E65" s="113">
        <v>1574</v>
      </c>
      <c r="F65" s="113"/>
      <c r="G65" s="113"/>
      <c r="H65" s="113"/>
      <c r="I65" s="113"/>
      <c r="J65" s="113"/>
      <c r="K65" s="113"/>
      <c r="L65" s="113"/>
      <c r="M65" s="113"/>
    </row>
    <row r="66" spans="1:13" s="10" customFormat="1" ht="12.75">
      <c r="A66" s="104">
        <v>32343</v>
      </c>
      <c r="B66" s="106"/>
      <c r="C66" s="105" t="s">
        <v>140</v>
      </c>
      <c r="D66" s="118">
        <v>2500</v>
      </c>
      <c r="E66" s="113">
        <v>2500</v>
      </c>
      <c r="F66" s="113"/>
      <c r="G66" s="113"/>
      <c r="H66" s="113"/>
      <c r="I66" s="113"/>
      <c r="J66" s="113"/>
      <c r="K66" s="113"/>
      <c r="L66" s="113"/>
      <c r="M66" s="113"/>
    </row>
    <row r="67" spans="1:13" s="10" customFormat="1" ht="12.75">
      <c r="A67" s="104">
        <v>32344</v>
      </c>
      <c r="B67" s="106"/>
      <c r="C67" s="105" t="s">
        <v>141</v>
      </c>
      <c r="D67" s="118">
        <v>9288</v>
      </c>
      <c r="E67" s="113">
        <v>9288</v>
      </c>
      <c r="F67" s="113"/>
      <c r="G67" s="113"/>
      <c r="H67" s="113"/>
      <c r="I67" s="113"/>
      <c r="J67" s="113"/>
      <c r="K67" s="113"/>
      <c r="L67" s="113"/>
      <c r="M67" s="113"/>
    </row>
    <row r="68" spans="1:13" s="10" customFormat="1" ht="12.75">
      <c r="A68" s="104">
        <v>32349</v>
      </c>
      <c r="B68" s="106"/>
      <c r="C68" s="105" t="s">
        <v>121</v>
      </c>
      <c r="D68" s="118">
        <v>1599</v>
      </c>
      <c r="E68" s="113">
        <v>1599</v>
      </c>
      <c r="F68" s="113"/>
      <c r="G68" s="113"/>
      <c r="H68" s="113"/>
      <c r="I68" s="113"/>
      <c r="J68" s="113"/>
      <c r="K68" s="113"/>
      <c r="L68" s="113"/>
      <c r="M68" s="113"/>
    </row>
    <row r="69" spans="1:13" ht="12.75">
      <c r="A69" s="104">
        <v>3235</v>
      </c>
      <c r="B69" s="106">
        <v>439</v>
      </c>
      <c r="C69" s="105" t="s">
        <v>75</v>
      </c>
      <c r="D69" s="118">
        <v>0</v>
      </c>
      <c r="E69" s="113"/>
      <c r="F69" s="113"/>
      <c r="G69" s="113"/>
      <c r="H69" s="113"/>
      <c r="I69" s="113"/>
      <c r="J69" s="113"/>
      <c r="K69" s="113"/>
      <c r="L69" s="113"/>
      <c r="M69" s="113"/>
    </row>
    <row r="70" spans="1:13" ht="12.75">
      <c r="A70" s="104">
        <v>3236</v>
      </c>
      <c r="B70" s="106">
        <v>440</v>
      </c>
      <c r="C70" s="105" t="s">
        <v>76</v>
      </c>
      <c r="D70" s="137">
        <f>SUM(D71:D71)</f>
        <v>3877</v>
      </c>
      <c r="E70" s="137">
        <f>SUM(E71:E71)</f>
        <v>3877</v>
      </c>
      <c r="F70" s="113"/>
      <c r="G70" s="113"/>
      <c r="H70" s="113"/>
      <c r="I70" s="113"/>
      <c r="J70" s="113"/>
      <c r="K70" s="113"/>
      <c r="L70" s="113"/>
      <c r="M70" s="113"/>
    </row>
    <row r="71" spans="1:13" ht="12.75">
      <c r="A71" s="104">
        <v>32363</v>
      </c>
      <c r="B71" s="106"/>
      <c r="C71" s="105" t="s">
        <v>142</v>
      </c>
      <c r="D71" s="118">
        <v>3877</v>
      </c>
      <c r="E71" s="113">
        <v>3877</v>
      </c>
      <c r="F71" s="113"/>
      <c r="G71" s="113"/>
      <c r="H71" s="113"/>
      <c r="I71" s="113"/>
      <c r="J71" s="113"/>
      <c r="K71" s="113"/>
      <c r="L71" s="113"/>
      <c r="M71" s="113"/>
    </row>
    <row r="72" spans="1:13" ht="12.75">
      <c r="A72" s="104">
        <v>3237</v>
      </c>
      <c r="B72" s="106">
        <v>441</v>
      </c>
      <c r="C72" s="105" t="s">
        <v>61</v>
      </c>
      <c r="D72" s="137">
        <f>SUM(D73:D74)</f>
        <v>200</v>
      </c>
      <c r="E72" s="137">
        <f>SUM(E73:E74)</f>
        <v>200</v>
      </c>
      <c r="F72" s="113"/>
      <c r="G72" s="113"/>
      <c r="H72" s="113"/>
      <c r="I72" s="113"/>
      <c r="J72" s="113"/>
      <c r="K72" s="113"/>
      <c r="L72" s="113"/>
      <c r="M72" s="113"/>
    </row>
    <row r="73" spans="1:13" ht="12.75">
      <c r="A73" s="104">
        <v>32375</v>
      </c>
      <c r="B73" s="106"/>
      <c r="C73" s="105" t="s">
        <v>143</v>
      </c>
      <c r="D73" s="118">
        <v>100</v>
      </c>
      <c r="E73" s="113">
        <v>100</v>
      </c>
      <c r="F73" s="113"/>
      <c r="G73" s="113"/>
      <c r="H73" s="113"/>
      <c r="I73" s="113"/>
      <c r="J73" s="113"/>
      <c r="K73" s="113"/>
      <c r="L73" s="113"/>
      <c r="M73" s="113"/>
    </row>
    <row r="74" spans="1:13" ht="12.75">
      <c r="A74" s="104">
        <v>32376</v>
      </c>
      <c r="B74" s="106"/>
      <c r="C74" s="105" t="s">
        <v>144</v>
      </c>
      <c r="D74" s="118">
        <v>100</v>
      </c>
      <c r="E74" s="113">
        <v>100</v>
      </c>
      <c r="F74" s="113"/>
      <c r="G74" s="113"/>
      <c r="H74" s="113"/>
      <c r="I74" s="113"/>
      <c r="J74" s="113"/>
      <c r="K74" s="113"/>
      <c r="L74" s="113"/>
      <c r="M74" s="113"/>
    </row>
    <row r="75" spans="1:13" ht="12.75">
      <c r="A75" s="104">
        <v>3238</v>
      </c>
      <c r="B75" s="106">
        <v>442</v>
      </c>
      <c r="C75" s="105" t="s">
        <v>77</v>
      </c>
      <c r="D75" s="137">
        <f>SUM(D76:D76)</f>
        <v>6955</v>
      </c>
      <c r="E75" s="137">
        <f>SUM(E76:E76)</f>
        <v>6955</v>
      </c>
      <c r="F75" s="113"/>
      <c r="G75" s="113"/>
      <c r="H75" s="113"/>
      <c r="I75" s="113"/>
      <c r="J75" s="113"/>
      <c r="K75" s="113"/>
      <c r="L75" s="113"/>
      <c r="M75" s="113"/>
    </row>
    <row r="76" spans="1:13" ht="12.75">
      <c r="A76" s="104">
        <v>32389</v>
      </c>
      <c r="B76" s="106"/>
      <c r="C76" s="105" t="s">
        <v>145</v>
      </c>
      <c r="D76" s="118">
        <v>6955</v>
      </c>
      <c r="E76" s="113">
        <v>6955</v>
      </c>
      <c r="F76" s="113"/>
      <c r="G76" s="113"/>
      <c r="H76" s="113"/>
      <c r="I76" s="113"/>
      <c r="J76" s="113"/>
      <c r="K76" s="113"/>
      <c r="L76" s="113"/>
      <c r="M76" s="113"/>
    </row>
    <row r="77" spans="1:13" s="10" customFormat="1" ht="12.75">
      <c r="A77" s="104">
        <v>3239</v>
      </c>
      <c r="B77" s="106">
        <v>443</v>
      </c>
      <c r="C77" s="105" t="s">
        <v>78</v>
      </c>
      <c r="D77" s="137">
        <f>SUM(D78:D78)</f>
        <v>100</v>
      </c>
      <c r="E77" s="118">
        <f>SUM(E78:E78)</f>
        <v>100</v>
      </c>
      <c r="F77" s="113"/>
      <c r="G77" s="113"/>
      <c r="H77" s="113"/>
      <c r="I77" s="113"/>
      <c r="J77" s="113"/>
      <c r="K77" s="113"/>
      <c r="L77" s="113"/>
      <c r="M77" s="113"/>
    </row>
    <row r="78" spans="1:13" s="10" customFormat="1" ht="12.75">
      <c r="A78" s="104">
        <v>32399</v>
      </c>
      <c r="B78" s="106"/>
      <c r="C78" s="105" t="s">
        <v>146</v>
      </c>
      <c r="D78" s="118">
        <v>100</v>
      </c>
      <c r="E78" s="113">
        <v>100</v>
      </c>
      <c r="F78" s="113"/>
      <c r="G78" s="113"/>
      <c r="H78" s="113"/>
      <c r="I78" s="113"/>
      <c r="J78" s="113"/>
      <c r="K78" s="113"/>
      <c r="L78" s="113"/>
      <c r="M78" s="113"/>
    </row>
    <row r="79" spans="1:13" ht="25.5">
      <c r="A79" s="104">
        <v>324</v>
      </c>
      <c r="B79" s="106"/>
      <c r="C79" s="105" t="s">
        <v>79</v>
      </c>
      <c r="D79" s="118">
        <f>SUM(D80)</f>
        <v>0</v>
      </c>
      <c r="E79" s="118">
        <f>SUM(E80)</f>
        <v>0</v>
      </c>
      <c r="F79" s="113"/>
      <c r="G79" s="113"/>
      <c r="H79" s="113"/>
      <c r="I79" s="113"/>
      <c r="J79" s="113"/>
      <c r="K79" s="113"/>
      <c r="L79" s="113"/>
      <c r="M79" s="113"/>
    </row>
    <row r="80" spans="1:13" s="10" customFormat="1" ht="25.5">
      <c r="A80" s="104">
        <v>3241</v>
      </c>
      <c r="B80" s="106">
        <v>444</v>
      </c>
      <c r="C80" s="105" t="s">
        <v>79</v>
      </c>
      <c r="D80" s="118">
        <v>0</v>
      </c>
      <c r="E80" s="118">
        <v>0</v>
      </c>
      <c r="F80" s="113"/>
      <c r="G80" s="113"/>
      <c r="H80" s="113"/>
      <c r="I80" s="113"/>
      <c r="J80" s="113"/>
      <c r="K80" s="113"/>
      <c r="L80" s="113"/>
      <c r="M80" s="113"/>
    </row>
    <row r="81" spans="1:13" s="10" customFormat="1" ht="12.75">
      <c r="A81" s="104">
        <v>329</v>
      </c>
      <c r="B81" s="102"/>
      <c r="C81" s="105" t="s">
        <v>34</v>
      </c>
      <c r="D81" s="118">
        <f>D84+D86+D91</f>
        <v>2054</v>
      </c>
      <c r="E81" s="118">
        <f>E84+E86+E91</f>
        <v>2054</v>
      </c>
      <c r="F81" s="113"/>
      <c r="G81" s="113"/>
      <c r="H81" s="113"/>
      <c r="I81" s="113"/>
      <c r="J81" s="113"/>
      <c r="K81" s="113"/>
      <c r="L81" s="113"/>
      <c r="M81" s="113"/>
    </row>
    <row r="82" spans="1:13" ht="12.75">
      <c r="A82" s="104">
        <v>3292</v>
      </c>
      <c r="B82" s="106">
        <v>445</v>
      </c>
      <c r="C82" s="105" t="s">
        <v>80</v>
      </c>
      <c r="D82" s="118">
        <v>0</v>
      </c>
      <c r="E82" s="113">
        <v>0</v>
      </c>
      <c r="F82" s="113"/>
      <c r="G82" s="113"/>
      <c r="H82" s="113"/>
      <c r="I82" s="113"/>
      <c r="J82" s="113"/>
      <c r="K82" s="113"/>
      <c r="L82" s="113"/>
      <c r="M82" s="113"/>
    </row>
    <row r="83" spans="1:13" ht="12.75">
      <c r="A83" s="104">
        <v>3293</v>
      </c>
      <c r="B83" s="106">
        <v>446</v>
      </c>
      <c r="C83" s="105" t="s">
        <v>81</v>
      </c>
      <c r="D83" s="118">
        <v>0</v>
      </c>
      <c r="E83" s="113">
        <v>0</v>
      </c>
      <c r="F83" s="113"/>
      <c r="G83" s="113"/>
      <c r="H83" s="113"/>
      <c r="I83" s="113"/>
      <c r="J83" s="113"/>
      <c r="K83" s="113"/>
      <c r="L83" s="113"/>
      <c r="M83" s="113"/>
    </row>
    <row r="84" spans="1:13" ht="12.75">
      <c r="A84" s="104">
        <v>3294</v>
      </c>
      <c r="B84" s="106">
        <v>447</v>
      </c>
      <c r="C84" s="105" t="s">
        <v>82</v>
      </c>
      <c r="D84" s="137">
        <f>SUM(D85:D85)</f>
        <v>400</v>
      </c>
      <c r="E84" s="137">
        <f>SUM(E85:E85)</f>
        <v>400</v>
      </c>
      <c r="F84" s="113"/>
      <c r="G84" s="113"/>
      <c r="H84" s="113"/>
      <c r="I84" s="113"/>
      <c r="J84" s="113"/>
      <c r="K84" s="113"/>
      <c r="L84" s="113"/>
      <c r="M84" s="113"/>
    </row>
    <row r="85" spans="1:13" ht="12.75">
      <c r="A85" s="104">
        <v>32941</v>
      </c>
      <c r="B85" s="106"/>
      <c r="C85" s="105" t="s">
        <v>147</v>
      </c>
      <c r="D85" s="118">
        <v>400</v>
      </c>
      <c r="E85" s="113">
        <v>400</v>
      </c>
      <c r="F85" s="113"/>
      <c r="G85" s="113"/>
      <c r="H85" s="113"/>
      <c r="I85" s="113"/>
      <c r="J85" s="113"/>
      <c r="K85" s="113"/>
      <c r="L85" s="113"/>
      <c r="M85" s="113"/>
    </row>
    <row r="86" spans="1:13" s="10" customFormat="1" ht="12.75">
      <c r="A86" s="104">
        <v>3295</v>
      </c>
      <c r="B86" s="106">
        <v>448</v>
      </c>
      <c r="C86" s="105" t="s">
        <v>83</v>
      </c>
      <c r="D86" s="137">
        <f>SUM(D87:D90)</f>
        <v>654</v>
      </c>
      <c r="E86" s="137">
        <f>SUM(E87:E90)</f>
        <v>654</v>
      </c>
      <c r="F86" s="113"/>
      <c r="G86" s="113"/>
      <c r="H86" s="113"/>
      <c r="I86" s="113"/>
      <c r="J86" s="113"/>
      <c r="K86" s="113"/>
      <c r="L86" s="113"/>
      <c r="M86" s="113"/>
    </row>
    <row r="87" spans="1:13" s="10" customFormat="1" ht="12.75">
      <c r="A87" s="104">
        <v>32951</v>
      </c>
      <c r="B87" s="106"/>
      <c r="C87" s="105" t="s">
        <v>152</v>
      </c>
      <c r="D87" s="118">
        <v>100</v>
      </c>
      <c r="E87" s="113">
        <v>100</v>
      </c>
      <c r="F87" s="113"/>
      <c r="G87" s="113"/>
      <c r="H87" s="113"/>
      <c r="I87" s="113"/>
      <c r="J87" s="113"/>
      <c r="K87" s="113"/>
      <c r="L87" s="113"/>
      <c r="M87" s="113"/>
    </row>
    <row r="88" spans="1:13" s="10" customFormat="1" ht="12.75">
      <c r="A88" s="104">
        <v>32952</v>
      </c>
      <c r="B88" s="106"/>
      <c r="C88" s="105" t="s">
        <v>148</v>
      </c>
      <c r="D88" s="118">
        <v>100</v>
      </c>
      <c r="E88" s="113">
        <v>100</v>
      </c>
      <c r="F88" s="113"/>
      <c r="G88" s="113"/>
      <c r="H88" s="113"/>
      <c r="I88" s="113"/>
      <c r="J88" s="113"/>
      <c r="K88" s="113"/>
      <c r="L88" s="113"/>
      <c r="M88" s="113"/>
    </row>
    <row r="89" spans="1:13" s="10" customFormat="1" ht="12.75">
      <c r="A89" s="104">
        <v>32953</v>
      </c>
      <c r="B89" s="106"/>
      <c r="C89" s="105" t="s">
        <v>149</v>
      </c>
      <c r="D89" s="118">
        <v>354</v>
      </c>
      <c r="E89" s="113">
        <v>354</v>
      </c>
      <c r="F89" s="113"/>
      <c r="G89" s="113"/>
      <c r="H89" s="113"/>
      <c r="I89" s="113"/>
      <c r="J89" s="113"/>
      <c r="K89" s="113"/>
      <c r="L89" s="113"/>
      <c r="M89" s="113"/>
    </row>
    <row r="90" spans="1:13" s="10" customFormat="1" ht="12.75">
      <c r="A90" s="104">
        <v>32954</v>
      </c>
      <c r="B90" s="106"/>
      <c r="C90" s="105" t="s">
        <v>150</v>
      </c>
      <c r="D90" s="118">
        <v>100</v>
      </c>
      <c r="E90" s="113">
        <v>100</v>
      </c>
      <c r="F90" s="113"/>
      <c r="G90" s="113"/>
      <c r="H90" s="113"/>
      <c r="I90" s="113"/>
      <c r="J90" s="113"/>
      <c r="K90" s="113"/>
      <c r="L90" s="113"/>
      <c r="M90" s="113"/>
    </row>
    <row r="91" spans="1:13" ht="12.75">
      <c r="A91" s="104">
        <v>3299</v>
      </c>
      <c r="B91" s="106">
        <v>449</v>
      </c>
      <c r="C91" s="105" t="s">
        <v>34</v>
      </c>
      <c r="D91" s="137">
        <f>SUM(D92:D93)</f>
        <v>1000</v>
      </c>
      <c r="E91" s="137">
        <f>SUM(E92:E93)</f>
        <v>1000</v>
      </c>
      <c r="F91" s="113"/>
      <c r="G91" s="113"/>
      <c r="H91" s="113"/>
      <c r="I91" s="113"/>
      <c r="J91" s="113"/>
      <c r="K91" s="113"/>
      <c r="L91" s="113"/>
      <c r="M91" s="113"/>
    </row>
    <row r="92" spans="1:13" ht="12.75">
      <c r="A92" s="104">
        <v>32991</v>
      </c>
      <c r="B92" s="106"/>
      <c r="C92" s="105" t="s">
        <v>151</v>
      </c>
      <c r="D92" s="118">
        <v>200</v>
      </c>
      <c r="E92" s="113">
        <v>200</v>
      </c>
      <c r="F92" s="113"/>
      <c r="G92" s="113"/>
      <c r="H92" s="113"/>
      <c r="I92" s="113"/>
      <c r="J92" s="113"/>
      <c r="K92" s="113"/>
      <c r="L92" s="113"/>
      <c r="M92" s="113"/>
    </row>
    <row r="93" spans="1:13" ht="12.75">
      <c r="A93" s="104">
        <v>32999</v>
      </c>
      <c r="B93" s="106"/>
      <c r="C93" s="105" t="s">
        <v>34</v>
      </c>
      <c r="D93" s="118">
        <v>800</v>
      </c>
      <c r="E93" s="113">
        <v>800</v>
      </c>
      <c r="F93" s="113"/>
      <c r="G93" s="113"/>
      <c r="H93" s="113"/>
      <c r="I93" s="113"/>
      <c r="J93" s="113"/>
      <c r="K93" s="113"/>
      <c r="L93" s="113"/>
      <c r="M93" s="113"/>
    </row>
    <row r="94" spans="1:13" ht="12.75">
      <c r="A94" s="104">
        <v>34</v>
      </c>
      <c r="B94" s="102"/>
      <c r="C94" s="105" t="s">
        <v>84</v>
      </c>
      <c r="D94" s="118">
        <f>SUM(D95)</f>
        <v>650</v>
      </c>
      <c r="E94" s="118">
        <f>SUM(E95)</f>
        <v>650</v>
      </c>
      <c r="F94" s="113"/>
      <c r="G94" s="113"/>
      <c r="H94" s="113"/>
      <c r="I94" s="113"/>
      <c r="J94" s="113"/>
      <c r="K94" s="113"/>
      <c r="L94" s="113">
        <v>650</v>
      </c>
      <c r="M94" s="113">
        <v>650</v>
      </c>
    </row>
    <row r="95" spans="1:13" ht="12.75">
      <c r="A95" s="104">
        <v>343</v>
      </c>
      <c r="B95" s="102"/>
      <c r="C95" s="105" t="s">
        <v>35</v>
      </c>
      <c r="D95" s="118">
        <f>D96+D98+D100</f>
        <v>650</v>
      </c>
      <c r="E95" s="118">
        <f>E96+E98+E100</f>
        <v>650</v>
      </c>
      <c r="F95" s="113"/>
      <c r="G95" s="113"/>
      <c r="H95" s="113"/>
      <c r="I95" s="113"/>
      <c r="J95" s="113"/>
      <c r="K95" s="113"/>
      <c r="L95" s="113"/>
      <c r="M95" s="113"/>
    </row>
    <row r="96" spans="1:13" ht="25.5">
      <c r="A96" s="104">
        <v>3431</v>
      </c>
      <c r="B96" s="106">
        <v>450</v>
      </c>
      <c r="C96" s="105" t="s">
        <v>85</v>
      </c>
      <c r="D96" s="137">
        <f>SUM(D97:D97)</f>
        <v>350</v>
      </c>
      <c r="E96" s="137">
        <f>SUM(E97:E97)</f>
        <v>350</v>
      </c>
      <c r="F96" s="113"/>
      <c r="G96" s="113"/>
      <c r="H96" s="113"/>
      <c r="I96" s="113"/>
      <c r="J96" s="113"/>
      <c r="K96" s="113"/>
      <c r="L96" s="113"/>
      <c r="M96" s="113"/>
    </row>
    <row r="97" spans="1:13" ht="12.75">
      <c r="A97" s="104">
        <v>34312</v>
      </c>
      <c r="B97" s="106"/>
      <c r="C97" s="105" t="s">
        <v>153</v>
      </c>
      <c r="D97" s="118">
        <v>350</v>
      </c>
      <c r="E97" s="113">
        <v>350</v>
      </c>
      <c r="F97" s="113"/>
      <c r="G97" s="113"/>
      <c r="H97" s="113"/>
      <c r="I97" s="113"/>
      <c r="J97" s="113"/>
      <c r="K97" s="113"/>
      <c r="L97" s="113"/>
      <c r="M97" s="113"/>
    </row>
    <row r="98" spans="1:13" ht="12.75">
      <c r="A98" s="104">
        <v>3433</v>
      </c>
      <c r="B98" s="106">
        <v>451</v>
      </c>
      <c r="C98" s="105" t="s">
        <v>86</v>
      </c>
      <c r="D98" s="137">
        <f>SUM(D99:D99)</f>
        <v>200</v>
      </c>
      <c r="E98" s="137">
        <f>SUM(E99:E99)</f>
        <v>200</v>
      </c>
      <c r="F98" s="113"/>
      <c r="G98" s="113"/>
      <c r="H98" s="113"/>
      <c r="I98" s="113"/>
      <c r="J98" s="113"/>
      <c r="K98" s="113"/>
      <c r="L98" s="113"/>
      <c r="M98" s="113"/>
    </row>
    <row r="99" spans="1:13" ht="12.75">
      <c r="A99" s="104">
        <v>34333</v>
      </c>
      <c r="B99" s="106"/>
      <c r="C99" s="105" t="s">
        <v>154</v>
      </c>
      <c r="D99" s="118">
        <v>200</v>
      </c>
      <c r="E99" s="113">
        <v>200</v>
      </c>
      <c r="F99" s="113"/>
      <c r="G99" s="113"/>
      <c r="H99" s="113"/>
      <c r="I99" s="113"/>
      <c r="J99" s="113"/>
      <c r="K99" s="113"/>
      <c r="L99" s="113"/>
      <c r="M99" s="113"/>
    </row>
    <row r="100" spans="1:13" ht="12.75">
      <c r="A100" s="104">
        <v>3434</v>
      </c>
      <c r="B100" s="106">
        <v>452</v>
      </c>
      <c r="C100" s="105" t="s">
        <v>87</v>
      </c>
      <c r="D100" s="137">
        <f>SUM(D101:D101)</f>
        <v>100</v>
      </c>
      <c r="E100" s="137">
        <f>SUM(E101:E101)</f>
        <v>100</v>
      </c>
      <c r="F100" s="113"/>
      <c r="G100" s="113"/>
      <c r="H100" s="113"/>
      <c r="I100" s="113"/>
      <c r="J100" s="113"/>
      <c r="K100" s="113"/>
      <c r="L100" s="113"/>
      <c r="M100" s="113"/>
    </row>
    <row r="101" spans="1:13" ht="12.75">
      <c r="A101" s="104">
        <v>34349</v>
      </c>
      <c r="B101" s="106"/>
      <c r="C101" s="105" t="s">
        <v>155</v>
      </c>
      <c r="D101" s="118">
        <v>100</v>
      </c>
      <c r="E101" s="113">
        <v>100</v>
      </c>
      <c r="F101" s="113"/>
      <c r="G101" s="113"/>
      <c r="H101" s="113"/>
      <c r="I101" s="113"/>
      <c r="J101" s="113"/>
      <c r="K101" s="113"/>
      <c r="L101" s="113"/>
      <c r="M101" s="113"/>
    </row>
    <row r="102" spans="1:13" ht="12.75">
      <c r="A102" s="104"/>
      <c r="B102" s="102"/>
      <c r="C102" s="105"/>
      <c r="D102" s="118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1:13" ht="25.5">
      <c r="A103" s="107" t="s">
        <v>88</v>
      </c>
      <c r="B103" s="128"/>
      <c r="C103" s="103" t="s">
        <v>89</v>
      </c>
      <c r="D103" s="119">
        <f>SUM(D104)</f>
        <v>886326</v>
      </c>
      <c r="E103" s="119">
        <f>SUM(E104)</f>
        <v>886326</v>
      </c>
      <c r="F103" s="112"/>
      <c r="G103" s="112"/>
      <c r="H103" s="112"/>
      <c r="I103" s="112"/>
      <c r="J103" s="112"/>
      <c r="K103" s="112"/>
      <c r="L103" s="119">
        <f>SUM(L104)</f>
        <v>886326</v>
      </c>
      <c r="M103" s="119">
        <f>SUM(M104)</f>
        <v>886326</v>
      </c>
    </row>
    <row r="104" spans="1:13" ht="12.75">
      <c r="A104" s="104">
        <v>3</v>
      </c>
      <c r="B104" s="102"/>
      <c r="C104" s="105" t="s">
        <v>59</v>
      </c>
      <c r="D104" s="118">
        <f>SUM(D105)</f>
        <v>886326</v>
      </c>
      <c r="E104" s="118">
        <f>SUM(E105)</f>
        <v>886326</v>
      </c>
      <c r="F104" s="113"/>
      <c r="G104" s="113"/>
      <c r="H104" s="113"/>
      <c r="I104" s="113"/>
      <c r="J104" s="113"/>
      <c r="K104" s="113"/>
      <c r="L104" s="118">
        <f>SUM(L105)</f>
        <v>886326</v>
      </c>
      <c r="M104" s="118">
        <f>SUM(M105)</f>
        <v>886326</v>
      </c>
    </row>
    <row r="105" spans="1:13" ht="12.75">
      <c r="A105" s="104">
        <v>32</v>
      </c>
      <c r="B105" s="102"/>
      <c r="C105" s="105" t="s">
        <v>30</v>
      </c>
      <c r="D105" s="118">
        <f>SUM(D106,D115,D128)</f>
        <v>886326</v>
      </c>
      <c r="E105" s="118">
        <f>SUM(E106,E115,E128)</f>
        <v>886326</v>
      </c>
      <c r="F105" s="113"/>
      <c r="G105" s="113"/>
      <c r="H105" s="113"/>
      <c r="I105" s="113"/>
      <c r="J105" s="113"/>
      <c r="K105" s="113"/>
      <c r="L105" s="113">
        <v>886326</v>
      </c>
      <c r="M105" s="113">
        <v>886326</v>
      </c>
    </row>
    <row r="106" spans="1:13" ht="12.75">
      <c r="A106" s="104">
        <v>322</v>
      </c>
      <c r="B106" s="102"/>
      <c r="C106" s="105" t="s">
        <v>32</v>
      </c>
      <c r="D106" s="118">
        <f>D107+D109</f>
        <v>604000</v>
      </c>
      <c r="E106" s="118">
        <f>E107+E109</f>
        <v>604000</v>
      </c>
      <c r="F106" s="113"/>
      <c r="G106" s="113"/>
      <c r="H106" s="113"/>
      <c r="I106" s="113"/>
      <c r="J106" s="113"/>
      <c r="K106" s="113"/>
      <c r="L106" s="113"/>
      <c r="M106" s="113"/>
    </row>
    <row r="107" spans="1:13" ht="12.75">
      <c r="A107" s="104">
        <v>3221</v>
      </c>
      <c r="B107" s="106">
        <v>453</v>
      </c>
      <c r="C107" s="105" t="s">
        <v>67</v>
      </c>
      <c r="D107" s="137">
        <f>SUM(D108:D108)</f>
        <v>3000</v>
      </c>
      <c r="E107" s="137">
        <f>SUM(E108:E108)</f>
        <v>3000</v>
      </c>
      <c r="F107" s="113"/>
      <c r="G107" s="113"/>
      <c r="H107" s="113"/>
      <c r="I107" s="113"/>
      <c r="J107" s="113"/>
      <c r="K107" s="113"/>
      <c r="L107" s="113"/>
      <c r="M107" s="113"/>
    </row>
    <row r="108" spans="1:13" ht="12.75">
      <c r="A108" s="104">
        <v>32211</v>
      </c>
      <c r="B108" s="106"/>
      <c r="C108" s="105" t="s">
        <v>114</v>
      </c>
      <c r="D108" s="118">
        <v>3000</v>
      </c>
      <c r="E108" s="113">
        <v>3000</v>
      </c>
      <c r="F108" s="113"/>
      <c r="G108" s="113"/>
      <c r="H108" s="113"/>
      <c r="I108" s="113"/>
      <c r="J108" s="113"/>
      <c r="K108" s="113"/>
      <c r="L108" s="113"/>
      <c r="M108" s="113"/>
    </row>
    <row r="109" spans="1:13" ht="12.75">
      <c r="A109" s="104">
        <v>3223</v>
      </c>
      <c r="B109" s="106">
        <v>454</v>
      </c>
      <c r="C109" s="105" t="s">
        <v>68</v>
      </c>
      <c r="D109" s="137">
        <f>SUM(D110:D114)</f>
        <v>601000</v>
      </c>
      <c r="E109" s="137">
        <f>SUM(E110:E114)</f>
        <v>601000</v>
      </c>
      <c r="F109" s="113"/>
      <c r="G109" s="113"/>
      <c r="H109" s="113"/>
      <c r="I109" s="113"/>
      <c r="J109" s="113"/>
      <c r="K109" s="113"/>
      <c r="L109" s="113"/>
      <c r="M109" s="113"/>
    </row>
    <row r="110" spans="1:13" ht="12.75">
      <c r="A110" s="104">
        <v>32231</v>
      </c>
      <c r="B110" s="106"/>
      <c r="C110" s="105" t="s">
        <v>115</v>
      </c>
      <c r="D110" s="118">
        <v>100000</v>
      </c>
      <c r="E110" s="113">
        <v>100000</v>
      </c>
      <c r="F110" s="113"/>
      <c r="G110" s="113"/>
      <c r="H110" s="113"/>
      <c r="I110" s="113"/>
      <c r="J110" s="113"/>
      <c r="K110" s="113"/>
      <c r="L110" s="113"/>
      <c r="M110" s="113"/>
    </row>
    <row r="111" spans="1:13" ht="12.75">
      <c r="A111" s="104">
        <v>32233</v>
      </c>
      <c r="B111" s="106"/>
      <c r="C111" s="105" t="s">
        <v>116</v>
      </c>
      <c r="D111" s="118">
        <v>351000</v>
      </c>
      <c r="E111" s="113">
        <v>351000</v>
      </c>
      <c r="F111" s="113"/>
      <c r="G111" s="113"/>
      <c r="H111" s="113"/>
      <c r="I111" s="113"/>
      <c r="J111" s="113"/>
      <c r="K111" s="113"/>
      <c r="L111" s="113"/>
      <c r="M111" s="113"/>
    </row>
    <row r="112" spans="1:13" ht="12.75">
      <c r="A112" s="104">
        <v>32230</v>
      </c>
      <c r="B112" s="106"/>
      <c r="C112" s="105" t="s">
        <v>117</v>
      </c>
      <c r="D112" s="118">
        <v>149000</v>
      </c>
      <c r="E112" s="113">
        <v>149000</v>
      </c>
      <c r="F112" s="113"/>
      <c r="G112" s="113"/>
      <c r="H112" s="113"/>
      <c r="I112" s="113"/>
      <c r="J112" s="113"/>
      <c r="K112" s="113"/>
      <c r="L112" s="113"/>
      <c r="M112" s="113">
        <v>0</v>
      </c>
    </row>
    <row r="113" spans="1:13" ht="12.75">
      <c r="A113" s="104">
        <v>32234</v>
      </c>
      <c r="B113" s="106"/>
      <c r="C113" s="105" t="s">
        <v>195</v>
      </c>
      <c r="D113" s="118">
        <v>1000</v>
      </c>
      <c r="E113" s="113">
        <v>1000</v>
      </c>
      <c r="F113" s="113"/>
      <c r="G113" s="113"/>
      <c r="H113" s="113"/>
      <c r="I113" s="113"/>
      <c r="J113" s="113"/>
      <c r="K113" s="113"/>
      <c r="L113" s="113"/>
      <c r="M113" s="113">
        <v>0</v>
      </c>
    </row>
    <row r="114" spans="1:13" ht="12.75">
      <c r="A114" s="104">
        <v>3225</v>
      </c>
      <c r="B114" s="106">
        <v>455</v>
      </c>
      <c r="C114" s="105" t="s">
        <v>70</v>
      </c>
      <c r="D114" s="118">
        <v>0</v>
      </c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1:13" ht="12.75">
      <c r="A115" s="104">
        <v>323</v>
      </c>
      <c r="B115" s="102"/>
      <c r="C115" s="105" t="s">
        <v>33</v>
      </c>
      <c r="D115" s="118">
        <f>D116+D121+D118+D124</f>
        <v>282326</v>
      </c>
      <c r="E115" s="118">
        <f>E116+E121+E118+E124</f>
        <v>282326</v>
      </c>
      <c r="F115" s="113"/>
      <c r="G115" s="113"/>
      <c r="H115" s="113"/>
      <c r="I115" s="113"/>
      <c r="J115" s="113"/>
      <c r="K115" s="113"/>
      <c r="L115" s="113"/>
      <c r="M115" s="113"/>
    </row>
    <row r="116" spans="1:13" ht="12.75">
      <c r="A116" s="104">
        <v>3231</v>
      </c>
      <c r="B116" s="106">
        <v>456</v>
      </c>
      <c r="C116" s="105" t="s">
        <v>72</v>
      </c>
      <c r="D116" s="137">
        <f>SUM(D117:D117)</f>
        <v>231504</v>
      </c>
      <c r="E116" s="137">
        <f>SUM(E117:E117)</f>
        <v>231504</v>
      </c>
      <c r="F116" s="113"/>
      <c r="G116" s="113"/>
      <c r="H116" s="113"/>
      <c r="I116" s="113"/>
      <c r="J116" s="113"/>
      <c r="K116" s="113"/>
      <c r="L116" s="113"/>
      <c r="M116" s="113"/>
    </row>
    <row r="117" spans="1:13" ht="12.75">
      <c r="A117" s="104">
        <v>32319</v>
      </c>
      <c r="B117" s="106"/>
      <c r="C117" s="105" t="s">
        <v>118</v>
      </c>
      <c r="D117" s="118">
        <v>231504</v>
      </c>
      <c r="E117" s="113">
        <v>231504</v>
      </c>
      <c r="F117" s="113"/>
      <c r="G117" s="113"/>
      <c r="H117" s="113"/>
      <c r="I117" s="113"/>
      <c r="J117" s="113"/>
      <c r="K117" s="113"/>
      <c r="L117" s="113"/>
      <c r="M117" s="113"/>
    </row>
    <row r="118" spans="1:13" ht="12.75">
      <c r="A118" s="104">
        <v>3232</v>
      </c>
      <c r="B118" s="106">
        <v>457</v>
      </c>
      <c r="C118" s="105" t="s">
        <v>60</v>
      </c>
      <c r="D118" s="137">
        <f>SUM(D119:D120)</f>
        <v>30000</v>
      </c>
      <c r="E118" s="137">
        <f>SUM(E119:E120)</f>
        <v>30000</v>
      </c>
      <c r="F118" s="113"/>
      <c r="G118" s="113"/>
      <c r="H118" s="113"/>
      <c r="I118" s="113"/>
      <c r="J118" s="113"/>
      <c r="K118" s="113"/>
      <c r="L118" s="113"/>
      <c r="M118" s="113"/>
    </row>
    <row r="119" spans="1:13" ht="12.75">
      <c r="A119" s="104">
        <v>32321</v>
      </c>
      <c r="B119" s="106"/>
      <c r="C119" s="105" t="s">
        <v>119</v>
      </c>
      <c r="D119" s="118">
        <v>10000</v>
      </c>
      <c r="E119" s="113">
        <v>10000</v>
      </c>
      <c r="F119" s="113"/>
      <c r="G119" s="113"/>
      <c r="H119" s="113"/>
      <c r="I119" s="113"/>
      <c r="J119" s="113"/>
      <c r="K119" s="113"/>
      <c r="L119" s="113"/>
      <c r="M119" s="113"/>
    </row>
    <row r="120" spans="1:13" ht="12.75">
      <c r="A120" s="104">
        <v>32322</v>
      </c>
      <c r="B120" s="106"/>
      <c r="C120" s="105" t="s">
        <v>120</v>
      </c>
      <c r="D120" s="118">
        <v>20000</v>
      </c>
      <c r="E120" s="113">
        <v>20000</v>
      </c>
      <c r="F120" s="113"/>
      <c r="G120" s="113"/>
      <c r="H120" s="113"/>
      <c r="I120" s="113"/>
      <c r="J120" s="113"/>
      <c r="K120" s="113"/>
      <c r="L120" s="113"/>
      <c r="M120" s="113"/>
    </row>
    <row r="121" spans="1:13" ht="12.75">
      <c r="A121" s="104">
        <v>3234</v>
      </c>
      <c r="B121" s="106">
        <v>458</v>
      </c>
      <c r="C121" s="105" t="s">
        <v>74</v>
      </c>
      <c r="D121" s="137">
        <f>SUM(D122:D123)</f>
        <v>8000</v>
      </c>
      <c r="E121" s="137">
        <f>SUM(E122:E123)</f>
        <v>8000</v>
      </c>
      <c r="F121" s="113"/>
      <c r="G121" s="113"/>
      <c r="H121" s="113"/>
      <c r="I121" s="113"/>
      <c r="J121" s="113"/>
      <c r="K121" s="113"/>
      <c r="L121" s="113"/>
      <c r="M121" s="113"/>
    </row>
    <row r="122" spans="1:13" ht="12.75">
      <c r="A122" s="104">
        <v>32349</v>
      </c>
      <c r="B122" s="106"/>
      <c r="C122" s="105" t="s">
        <v>121</v>
      </c>
      <c r="D122" s="118">
        <v>8000</v>
      </c>
      <c r="E122" s="113">
        <v>8000</v>
      </c>
      <c r="F122" s="113"/>
      <c r="G122" s="113"/>
      <c r="H122" s="113"/>
      <c r="I122" s="113"/>
      <c r="J122" s="113"/>
      <c r="K122" s="113"/>
      <c r="L122" s="113"/>
      <c r="M122" s="113"/>
    </row>
    <row r="123" spans="1:13" ht="12.75">
      <c r="A123" s="104">
        <v>3235</v>
      </c>
      <c r="B123" s="106">
        <v>459</v>
      </c>
      <c r="C123" s="105" t="s">
        <v>75</v>
      </c>
      <c r="D123" s="118">
        <v>0</v>
      </c>
      <c r="E123" s="113"/>
      <c r="F123" s="113"/>
      <c r="G123" s="113"/>
      <c r="H123" s="113"/>
      <c r="I123" s="113"/>
      <c r="J123" s="113"/>
      <c r="K123" s="113"/>
      <c r="L123" s="113"/>
      <c r="M123" s="113"/>
    </row>
    <row r="124" spans="1:13" ht="12.75">
      <c r="A124" s="104">
        <v>3236</v>
      </c>
      <c r="B124" s="106">
        <v>460</v>
      </c>
      <c r="C124" s="105" t="s">
        <v>76</v>
      </c>
      <c r="D124" s="137">
        <f>SUM(D125:D126)</f>
        <v>12822</v>
      </c>
      <c r="E124" s="137">
        <f>SUM(E125:E126)</f>
        <v>12822</v>
      </c>
      <c r="F124" s="113"/>
      <c r="G124" s="113"/>
      <c r="H124" s="113"/>
      <c r="I124" s="113"/>
      <c r="J124" s="113"/>
      <c r="K124" s="113"/>
      <c r="L124" s="113"/>
      <c r="M124" s="113"/>
    </row>
    <row r="125" spans="1:13" ht="12.75">
      <c r="A125" s="104">
        <v>32361</v>
      </c>
      <c r="B125" s="106"/>
      <c r="C125" s="105" t="s">
        <v>122</v>
      </c>
      <c r="D125" s="118">
        <v>12822</v>
      </c>
      <c r="E125" s="113">
        <v>12822</v>
      </c>
      <c r="F125" s="113"/>
      <c r="G125" s="113"/>
      <c r="H125" s="113"/>
      <c r="I125" s="113"/>
      <c r="J125" s="113"/>
      <c r="K125" s="113"/>
      <c r="L125" s="113"/>
      <c r="M125" s="113"/>
    </row>
    <row r="126" spans="1:13" ht="12.75">
      <c r="A126" s="104">
        <v>3237</v>
      </c>
      <c r="B126" s="106">
        <v>461</v>
      </c>
      <c r="C126" s="105" t="s">
        <v>61</v>
      </c>
      <c r="D126" s="118">
        <v>0</v>
      </c>
      <c r="E126" s="113"/>
      <c r="F126" s="113"/>
      <c r="G126" s="113"/>
      <c r="H126" s="113"/>
      <c r="I126" s="113"/>
      <c r="J126" s="113"/>
      <c r="K126" s="113"/>
      <c r="L126" s="113"/>
      <c r="M126" s="113"/>
    </row>
    <row r="127" spans="1:13" ht="12.75">
      <c r="A127" s="104">
        <v>3239</v>
      </c>
      <c r="B127" s="106">
        <v>462</v>
      </c>
      <c r="C127" s="105" t="s">
        <v>78</v>
      </c>
      <c r="D127" s="118">
        <v>0</v>
      </c>
      <c r="E127" s="113"/>
      <c r="F127" s="113"/>
      <c r="G127" s="113"/>
      <c r="H127" s="113"/>
      <c r="I127" s="113"/>
      <c r="J127" s="113"/>
      <c r="K127" s="113"/>
      <c r="L127" s="113"/>
      <c r="M127" s="113"/>
    </row>
    <row r="128" spans="1:13" ht="12.75">
      <c r="A128" s="104">
        <v>329</v>
      </c>
      <c r="B128" s="102"/>
      <c r="C128" s="105" t="s">
        <v>34</v>
      </c>
      <c r="D128" s="118">
        <f>SUM(D129:D129)</f>
        <v>0</v>
      </c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1:13" ht="12.75">
      <c r="A129" s="104">
        <v>3292</v>
      </c>
      <c r="B129" s="106">
        <v>463</v>
      </c>
      <c r="C129" s="105" t="s">
        <v>80</v>
      </c>
      <c r="D129" s="118">
        <v>0</v>
      </c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1:13" ht="12.75">
      <c r="A130" s="104"/>
      <c r="B130" s="102"/>
      <c r="C130" s="105"/>
      <c r="D130" s="110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25.5">
      <c r="A131" s="99" t="s">
        <v>94</v>
      </c>
      <c r="B131" s="130"/>
      <c r="C131" s="100" t="s">
        <v>95</v>
      </c>
      <c r="D131" s="120"/>
      <c r="E131" s="120"/>
      <c r="F131" s="111"/>
      <c r="G131" s="111"/>
      <c r="H131" s="111"/>
      <c r="I131" s="111"/>
      <c r="J131" s="111"/>
      <c r="K131" s="111"/>
      <c r="L131" s="111"/>
      <c r="M131" s="111"/>
    </row>
    <row r="132" spans="1:13" ht="25.5">
      <c r="A132" s="101" t="s">
        <v>96</v>
      </c>
      <c r="B132" s="101"/>
      <c r="C132" s="109" t="s">
        <v>97</v>
      </c>
      <c r="D132" s="119"/>
      <c r="E132" s="119"/>
      <c r="F132" s="115"/>
      <c r="G132" s="115"/>
      <c r="H132" s="115"/>
      <c r="I132" s="115"/>
      <c r="J132" s="115"/>
      <c r="K132" s="115"/>
      <c r="L132" s="115"/>
      <c r="M132" s="115"/>
    </row>
    <row r="133" spans="1:13" ht="12.75">
      <c r="A133" s="104">
        <v>3</v>
      </c>
      <c r="B133" s="138"/>
      <c r="C133" s="105" t="s">
        <v>59</v>
      </c>
      <c r="D133" s="118"/>
      <c r="E133" s="118"/>
      <c r="F133" s="113"/>
      <c r="G133" s="113"/>
      <c r="H133" s="113"/>
      <c r="I133" s="113"/>
      <c r="J133" s="113"/>
      <c r="K133" s="113"/>
      <c r="L133" s="113"/>
      <c r="M133" s="113"/>
    </row>
    <row r="134" spans="1:13" ht="12.75">
      <c r="A134" s="104">
        <v>31</v>
      </c>
      <c r="B134" s="102"/>
      <c r="C134" s="105" t="s">
        <v>26</v>
      </c>
      <c r="D134" s="137"/>
      <c r="E134" s="137"/>
      <c r="F134" s="113"/>
      <c r="G134" s="113"/>
      <c r="H134" s="113"/>
      <c r="I134" s="113"/>
      <c r="J134" s="113"/>
      <c r="K134" s="113"/>
      <c r="L134" s="113"/>
      <c r="M134" s="113"/>
    </row>
    <row r="135" spans="1:13" ht="12.75">
      <c r="A135" s="104">
        <v>311</v>
      </c>
      <c r="B135" s="102"/>
      <c r="C135" s="105" t="s">
        <v>27</v>
      </c>
      <c r="D135" s="118"/>
      <c r="E135" s="118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04">
        <v>3111</v>
      </c>
      <c r="B136" s="106">
        <v>518</v>
      </c>
      <c r="C136" s="105" t="s">
        <v>98</v>
      </c>
      <c r="D136" s="137"/>
      <c r="E136" s="118"/>
      <c r="F136" s="113"/>
      <c r="G136" s="113"/>
      <c r="H136" s="113"/>
      <c r="I136" s="113"/>
      <c r="J136" s="113"/>
      <c r="K136" s="113"/>
      <c r="L136" s="113"/>
      <c r="M136" s="113"/>
    </row>
    <row r="137" spans="1:13" ht="12.75">
      <c r="A137" s="104">
        <v>3114</v>
      </c>
      <c r="B137" s="106"/>
      <c r="C137" s="105" t="s">
        <v>159</v>
      </c>
      <c r="D137" s="137"/>
      <c r="E137" s="118"/>
      <c r="F137" s="113"/>
      <c r="G137" s="113"/>
      <c r="H137" s="113"/>
      <c r="I137" s="113"/>
      <c r="J137" s="113"/>
      <c r="K137" s="113"/>
      <c r="L137" s="113"/>
      <c r="M137" s="113"/>
    </row>
    <row r="138" spans="1:13" ht="12.75">
      <c r="A138" s="104">
        <v>312</v>
      </c>
      <c r="B138" s="102"/>
      <c r="C138" s="105" t="s">
        <v>28</v>
      </c>
      <c r="D138" s="137"/>
      <c r="E138" s="137"/>
      <c r="F138" s="113"/>
      <c r="G138" s="113"/>
      <c r="H138" s="113"/>
      <c r="I138" s="113"/>
      <c r="J138" s="113"/>
      <c r="K138" s="113"/>
      <c r="L138" s="113"/>
      <c r="M138" s="113"/>
    </row>
    <row r="139" spans="1:13" ht="12.75">
      <c r="A139" s="104">
        <v>3121</v>
      </c>
      <c r="B139" s="106">
        <v>519</v>
      </c>
      <c r="C139" s="105" t="s">
        <v>28</v>
      </c>
      <c r="D139" s="137"/>
      <c r="E139" s="118"/>
      <c r="F139" s="113"/>
      <c r="G139" s="113"/>
      <c r="H139" s="113"/>
      <c r="I139" s="113"/>
      <c r="J139" s="113"/>
      <c r="K139" s="113"/>
      <c r="L139" s="113"/>
      <c r="M139" s="113"/>
    </row>
    <row r="140" spans="1:13" ht="12.75">
      <c r="A140" s="104">
        <v>313</v>
      </c>
      <c r="B140" s="102"/>
      <c r="C140" s="105" t="s">
        <v>29</v>
      </c>
      <c r="D140" s="137"/>
      <c r="E140" s="118"/>
      <c r="F140" s="113"/>
      <c r="G140" s="113"/>
      <c r="H140" s="113"/>
      <c r="I140" s="113"/>
      <c r="J140" s="113"/>
      <c r="K140" s="113"/>
      <c r="L140" s="113"/>
      <c r="M140" s="113"/>
    </row>
    <row r="141" spans="1:13" ht="25.5">
      <c r="A141" s="104">
        <v>3132</v>
      </c>
      <c r="B141" s="106">
        <v>520</v>
      </c>
      <c r="C141" s="105" t="s">
        <v>99</v>
      </c>
      <c r="D141" s="118"/>
      <c r="E141" s="118"/>
      <c r="F141" s="113"/>
      <c r="G141" s="113"/>
      <c r="H141" s="113"/>
      <c r="I141" s="113"/>
      <c r="J141" s="113"/>
      <c r="K141" s="113"/>
      <c r="L141" s="113"/>
      <c r="M141" s="113"/>
    </row>
    <row r="142" spans="1:13" ht="25.5">
      <c r="A142" s="104">
        <v>3133</v>
      </c>
      <c r="B142" s="106">
        <v>521</v>
      </c>
      <c r="C142" s="105" t="s">
        <v>100</v>
      </c>
      <c r="D142" s="137"/>
      <c r="E142" s="137"/>
      <c r="F142" s="113"/>
      <c r="G142" s="113"/>
      <c r="H142" s="113"/>
      <c r="I142" s="113"/>
      <c r="J142" s="113"/>
      <c r="K142" s="113"/>
      <c r="L142" s="113"/>
      <c r="M142" s="113"/>
    </row>
    <row r="143" spans="1:13" ht="12.75">
      <c r="A143" s="104">
        <v>32</v>
      </c>
      <c r="B143" s="102"/>
      <c r="C143" s="105" t="s">
        <v>30</v>
      </c>
      <c r="D143" s="137"/>
      <c r="E143" s="118"/>
      <c r="F143" s="113"/>
      <c r="G143" s="113"/>
      <c r="H143" s="113"/>
      <c r="I143" s="113"/>
      <c r="J143" s="113"/>
      <c r="K143" s="113"/>
      <c r="L143" s="113"/>
      <c r="M143" s="113"/>
    </row>
    <row r="144" spans="1:13" ht="12.75">
      <c r="A144" s="104">
        <v>321</v>
      </c>
      <c r="B144" s="102"/>
      <c r="C144" s="105" t="s">
        <v>31</v>
      </c>
      <c r="D144" s="137"/>
      <c r="E144" s="137"/>
      <c r="F144" s="113"/>
      <c r="G144" s="113"/>
      <c r="H144" s="113"/>
      <c r="I144" s="113"/>
      <c r="J144" s="113"/>
      <c r="K144" s="113"/>
      <c r="L144" s="113"/>
      <c r="M144" s="113"/>
    </row>
    <row r="145" spans="1:13" ht="12.75">
      <c r="A145" s="104">
        <v>3211</v>
      </c>
      <c r="B145" s="106">
        <v>522</v>
      </c>
      <c r="C145" s="105" t="s">
        <v>64</v>
      </c>
      <c r="D145" s="137"/>
      <c r="E145" s="137"/>
      <c r="F145" s="113"/>
      <c r="G145" s="113"/>
      <c r="H145" s="113"/>
      <c r="I145" s="113"/>
      <c r="J145" s="113"/>
      <c r="K145" s="113"/>
      <c r="L145" s="113"/>
      <c r="M145" s="113"/>
    </row>
    <row r="146" spans="1:13" s="10" customFormat="1" ht="12.75" customHeight="1">
      <c r="A146" s="104">
        <v>3214</v>
      </c>
      <c r="B146" s="106"/>
      <c r="C146" s="105" t="s">
        <v>183</v>
      </c>
      <c r="D146" s="137"/>
      <c r="E146" s="137"/>
      <c r="F146" s="113"/>
      <c r="G146" s="113"/>
      <c r="H146" s="113"/>
      <c r="I146" s="113"/>
      <c r="J146" s="113"/>
      <c r="K146" s="113"/>
      <c r="L146" s="113"/>
      <c r="M146" s="113"/>
    </row>
    <row r="147" spans="1:13" ht="25.5">
      <c r="A147" s="104">
        <v>3212</v>
      </c>
      <c r="B147" s="106">
        <v>523</v>
      </c>
      <c r="C147" s="105" t="s">
        <v>181</v>
      </c>
      <c r="D147" s="137"/>
      <c r="E147" s="118"/>
      <c r="F147" s="113"/>
      <c r="G147" s="113"/>
      <c r="H147" s="113"/>
      <c r="I147" s="113"/>
      <c r="J147" s="113"/>
      <c r="K147" s="113"/>
      <c r="L147" s="113"/>
      <c r="M147" s="113"/>
    </row>
    <row r="148" spans="1:13" ht="12.75">
      <c r="A148" s="104">
        <v>322</v>
      </c>
      <c r="B148" s="102"/>
      <c r="C148" s="105" t="s">
        <v>32</v>
      </c>
      <c r="D148" s="118"/>
      <c r="E148" s="118"/>
      <c r="F148" s="113"/>
      <c r="G148" s="113"/>
      <c r="H148" s="113"/>
      <c r="I148" s="113"/>
      <c r="J148" s="113"/>
      <c r="K148" s="113"/>
      <c r="L148" s="113"/>
      <c r="M148" s="113"/>
    </row>
    <row r="149" spans="1:13" ht="12.75">
      <c r="A149" s="104">
        <v>3221</v>
      </c>
      <c r="B149" s="106">
        <v>524</v>
      </c>
      <c r="C149" s="105" t="s">
        <v>67</v>
      </c>
      <c r="D149" s="137"/>
      <c r="E149" s="137"/>
      <c r="F149" s="113"/>
      <c r="G149" s="113"/>
      <c r="H149" s="113"/>
      <c r="I149" s="113"/>
      <c r="J149" s="113"/>
      <c r="K149" s="113"/>
      <c r="L149" s="113"/>
      <c r="M149" s="113"/>
    </row>
    <row r="150" spans="1:13" ht="12.75">
      <c r="A150" s="104">
        <v>3222</v>
      </c>
      <c r="B150" s="106">
        <v>525</v>
      </c>
      <c r="C150" s="105" t="s">
        <v>91</v>
      </c>
      <c r="D150" s="137"/>
      <c r="E150" s="137"/>
      <c r="F150" s="113"/>
      <c r="G150" s="113"/>
      <c r="H150" s="113"/>
      <c r="I150" s="113"/>
      <c r="J150" s="113"/>
      <c r="K150" s="113"/>
      <c r="L150" s="113"/>
      <c r="M150" s="113"/>
    </row>
    <row r="151" spans="1:13" s="10" customFormat="1" ht="12.75">
      <c r="A151" s="104">
        <v>3224</v>
      </c>
      <c r="B151" s="106"/>
      <c r="C151" s="105" t="s">
        <v>182</v>
      </c>
      <c r="D151" s="137"/>
      <c r="E151" s="137"/>
      <c r="F151" s="113"/>
      <c r="G151" s="113"/>
      <c r="H151" s="113"/>
      <c r="I151" s="113"/>
      <c r="J151" s="113"/>
      <c r="K151" s="113"/>
      <c r="L151" s="113"/>
      <c r="M151" s="113"/>
    </row>
    <row r="152" spans="1:13" ht="12.75">
      <c r="A152" s="104">
        <v>3225</v>
      </c>
      <c r="B152" s="106"/>
      <c r="C152" s="105" t="s">
        <v>132</v>
      </c>
      <c r="D152" s="137"/>
      <c r="E152" s="137"/>
      <c r="F152" s="113"/>
      <c r="G152" s="113"/>
      <c r="H152" s="113"/>
      <c r="I152" s="113"/>
      <c r="J152" s="113"/>
      <c r="K152" s="113"/>
      <c r="L152" s="113"/>
      <c r="M152" s="113"/>
    </row>
    <row r="153" spans="1:13" ht="12.75">
      <c r="A153" s="104">
        <v>323</v>
      </c>
      <c r="B153" s="106"/>
      <c r="C153" s="105" t="s">
        <v>33</v>
      </c>
      <c r="D153" s="118"/>
      <c r="E153" s="118"/>
      <c r="F153" s="113"/>
      <c r="G153" s="113"/>
      <c r="H153" s="113"/>
      <c r="I153" s="113"/>
      <c r="J153" s="113"/>
      <c r="K153" s="113"/>
      <c r="L153" s="113"/>
      <c r="M153" s="113"/>
    </row>
    <row r="154" spans="1:13" ht="12.75">
      <c r="A154" s="104">
        <v>3231</v>
      </c>
      <c r="B154" s="106">
        <v>526</v>
      </c>
      <c r="C154" s="105" t="s">
        <v>72</v>
      </c>
      <c r="D154" s="118"/>
      <c r="E154" s="113"/>
      <c r="F154" s="113"/>
      <c r="G154" s="113"/>
      <c r="H154" s="113"/>
      <c r="I154" s="113"/>
      <c r="J154" s="113"/>
      <c r="K154" s="113"/>
      <c r="L154" s="113"/>
      <c r="M154" s="113"/>
    </row>
    <row r="155" spans="1:13" ht="12.75">
      <c r="A155" s="104">
        <v>3234</v>
      </c>
      <c r="B155" s="106"/>
      <c r="C155" s="105" t="s">
        <v>74</v>
      </c>
      <c r="D155" s="137"/>
      <c r="E155" s="137"/>
      <c r="F155" s="113"/>
      <c r="G155" s="113"/>
      <c r="H155" s="113"/>
      <c r="I155" s="113"/>
      <c r="J155" s="113"/>
      <c r="K155" s="113"/>
      <c r="L155" s="113"/>
      <c r="M155" s="113"/>
    </row>
    <row r="156" spans="1:13" ht="12.75">
      <c r="A156" s="104">
        <v>3237</v>
      </c>
      <c r="B156" s="106">
        <v>527</v>
      </c>
      <c r="C156" s="105" t="s">
        <v>61</v>
      </c>
      <c r="D156" s="118"/>
      <c r="E156" s="113"/>
      <c r="F156" s="113"/>
      <c r="G156" s="113"/>
      <c r="H156" s="113"/>
      <c r="I156" s="113"/>
      <c r="J156" s="113"/>
      <c r="K156" s="113"/>
      <c r="L156" s="113"/>
      <c r="M156" s="113"/>
    </row>
    <row r="157" spans="1:13" ht="12.75">
      <c r="A157" s="104">
        <v>3239</v>
      </c>
      <c r="B157" s="106">
        <v>528</v>
      </c>
      <c r="C157" s="105" t="s">
        <v>78</v>
      </c>
      <c r="D157" s="137"/>
      <c r="E157" s="137"/>
      <c r="F157" s="113"/>
      <c r="G157" s="113"/>
      <c r="H157" s="113"/>
      <c r="I157" s="113"/>
      <c r="J157" s="113"/>
      <c r="K157" s="113"/>
      <c r="L157" s="113"/>
      <c r="M157" s="113"/>
    </row>
    <row r="158" spans="1:13" ht="25.5">
      <c r="A158" s="104">
        <v>324</v>
      </c>
      <c r="B158" s="106"/>
      <c r="C158" s="105" t="s">
        <v>79</v>
      </c>
      <c r="D158" s="118"/>
      <c r="E158" s="118"/>
      <c r="F158" s="113"/>
      <c r="G158" s="113"/>
      <c r="H158" s="113"/>
      <c r="I158" s="113"/>
      <c r="J158" s="113"/>
      <c r="K158" s="113"/>
      <c r="L158" s="113"/>
      <c r="M158" s="113"/>
    </row>
    <row r="159" spans="1:13" ht="25.5">
      <c r="A159" s="104">
        <v>3241</v>
      </c>
      <c r="B159" s="106">
        <v>529</v>
      </c>
      <c r="C159" s="105" t="s">
        <v>79</v>
      </c>
      <c r="D159" s="118"/>
      <c r="E159" s="113"/>
      <c r="F159" s="113"/>
      <c r="G159" s="113"/>
      <c r="H159" s="113"/>
      <c r="I159" s="113"/>
      <c r="J159" s="113"/>
      <c r="K159" s="113"/>
      <c r="L159" s="113"/>
      <c r="M159" s="113"/>
    </row>
    <row r="160" spans="1:13" ht="12.75">
      <c r="A160" s="104">
        <v>329</v>
      </c>
      <c r="B160" s="102"/>
      <c r="C160" s="105" t="s">
        <v>34</v>
      </c>
      <c r="D160" s="137"/>
      <c r="E160" s="137"/>
      <c r="F160" s="113"/>
      <c r="G160" s="113"/>
      <c r="H160" s="113"/>
      <c r="I160" s="113"/>
      <c r="J160" s="113"/>
      <c r="K160" s="113"/>
      <c r="L160" s="113"/>
      <c r="M160" s="113"/>
    </row>
    <row r="161" spans="1:13" ht="12.75">
      <c r="A161" s="104">
        <v>3293</v>
      </c>
      <c r="B161" s="106">
        <v>530</v>
      </c>
      <c r="C161" s="105" t="s">
        <v>81</v>
      </c>
      <c r="D161" s="118"/>
      <c r="E161" s="113"/>
      <c r="F161" s="113"/>
      <c r="G161" s="113"/>
      <c r="H161" s="113"/>
      <c r="I161" s="113"/>
      <c r="J161" s="113"/>
      <c r="K161" s="113"/>
      <c r="L161" s="113"/>
      <c r="M161" s="113"/>
    </row>
    <row r="162" spans="1:13" ht="12.75">
      <c r="A162" s="104">
        <v>3299</v>
      </c>
      <c r="B162" s="106">
        <v>531</v>
      </c>
      <c r="C162" s="105" t="s">
        <v>34</v>
      </c>
      <c r="D162" s="137"/>
      <c r="E162" s="118"/>
      <c r="F162" s="113"/>
      <c r="G162" s="113"/>
      <c r="H162" s="113"/>
      <c r="I162" s="113"/>
      <c r="J162" s="113"/>
      <c r="K162" s="113"/>
      <c r="L162" s="113"/>
      <c r="M162" s="113"/>
    </row>
    <row r="163" spans="1:13" ht="12.75">
      <c r="A163" s="104">
        <v>34</v>
      </c>
      <c r="B163" s="102"/>
      <c r="C163" s="105" t="s">
        <v>84</v>
      </c>
      <c r="D163" s="137"/>
      <c r="E163" s="118"/>
      <c r="F163" s="113"/>
      <c r="G163" s="113"/>
      <c r="H163" s="113"/>
      <c r="I163" s="113"/>
      <c r="J163" s="113"/>
      <c r="K163" s="113"/>
      <c r="L163" s="113"/>
      <c r="M163" s="113"/>
    </row>
    <row r="164" spans="1:13" ht="12.75">
      <c r="A164" s="104">
        <v>343</v>
      </c>
      <c r="B164" s="102"/>
      <c r="C164" s="105" t="s">
        <v>35</v>
      </c>
      <c r="D164" s="118"/>
      <c r="E164" s="118"/>
      <c r="F164" s="113"/>
      <c r="G164" s="113"/>
      <c r="H164" s="113"/>
      <c r="I164" s="113"/>
      <c r="J164" s="113"/>
      <c r="K164" s="113"/>
      <c r="L164" s="113"/>
      <c r="M164" s="113"/>
    </row>
    <row r="165" spans="1:13" ht="12.75">
      <c r="A165" s="104">
        <v>3431</v>
      </c>
      <c r="B165" s="106">
        <v>532</v>
      </c>
      <c r="C165" s="105" t="s">
        <v>179</v>
      </c>
      <c r="D165" s="137"/>
      <c r="E165" s="137"/>
      <c r="F165" s="113"/>
      <c r="G165" s="113"/>
      <c r="H165" s="113"/>
      <c r="I165" s="113"/>
      <c r="J165" s="113"/>
      <c r="K165" s="113"/>
      <c r="L165" s="113"/>
      <c r="M165" s="113"/>
    </row>
    <row r="166" spans="1:13" ht="12.75">
      <c r="A166" s="104">
        <v>38</v>
      </c>
      <c r="B166" s="102"/>
      <c r="C166" s="105" t="s">
        <v>92</v>
      </c>
      <c r="D166" s="118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1:13" ht="12.75">
      <c r="A167" s="104">
        <v>381</v>
      </c>
      <c r="B167" s="102"/>
      <c r="C167" s="105" t="s">
        <v>93</v>
      </c>
      <c r="D167" s="118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spans="1:13" ht="12.75">
      <c r="A168" s="104">
        <v>3811</v>
      </c>
      <c r="B168" s="106">
        <v>942</v>
      </c>
      <c r="C168" s="105" t="s">
        <v>36</v>
      </c>
      <c r="D168" s="118"/>
      <c r="E168" s="113"/>
      <c r="F168" s="113"/>
      <c r="G168" s="113"/>
      <c r="H168" s="113"/>
      <c r="I168" s="113"/>
      <c r="J168" s="113"/>
      <c r="K168" s="113"/>
      <c r="L168" s="113"/>
      <c r="M168" s="113"/>
    </row>
    <row r="169" spans="1:13" ht="12.75">
      <c r="A169" s="104"/>
      <c r="B169" s="102"/>
      <c r="C169" s="105"/>
      <c r="D169" s="118"/>
      <c r="E169" s="113"/>
      <c r="F169" s="113"/>
      <c r="G169" s="113"/>
      <c r="H169" s="113"/>
      <c r="I169" s="113"/>
      <c r="J169" s="113"/>
      <c r="K169" s="113"/>
      <c r="L169" s="113"/>
      <c r="M169" s="113"/>
    </row>
    <row r="170" spans="1:13" ht="25.5">
      <c r="A170" s="101" t="s">
        <v>101</v>
      </c>
      <c r="B170" s="101"/>
      <c r="C170" s="109" t="s">
        <v>102</v>
      </c>
      <c r="D170" s="117">
        <f>SUM(D171)</f>
        <v>0</v>
      </c>
      <c r="E170" s="115"/>
      <c r="F170" s="115"/>
      <c r="G170" s="115"/>
      <c r="H170" s="115"/>
      <c r="I170" s="115"/>
      <c r="J170" s="115"/>
      <c r="K170" s="115"/>
      <c r="L170" s="115"/>
      <c r="M170" s="115"/>
    </row>
    <row r="171" spans="1:13" ht="12.75">
      <c r="A171" s="104">
        <v>3</v>
      </c>
      <c r="B171" s="102"/>
      <c r="C171" s="105" t="s">
        <v>59</v>
      </c>
      <c r="D171" s="118">
        <f>SUM(D172,D182)</f>
        <v>0</v>
      </c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1:13" ht="12.75">
      <c r="A172" s="104">
        <v>32</v>
      </c>
      <c r="B172" s="102"/>
      <c r="C172" s="105" t="s">
        <v>30</v>
      </c>
      <c r="D172" s="118">
        <f>SUM(D173,D175,D177,D179)</f>
        <v>0</v>
      </c>
      <c r="E172" s="113"/>
      <c r="F172" s="113"/>
      <c r="G172" s="113"/>
      <c r="H172" s="113"/>
      <c r="I172" s="113"/>
      <c r="J172" s="113"/>
      <c r="K172" s="113"/>
      <c r="L172" s="113"/>
      <c r="M172" s="113"/>
    </row>
    <row r="173" spans="1:13" ht="12.75">
      <c r="A173" s="104">
        <v>321</v>
      </c>
      <c r="B173" s="102"/>
      <c r="C173" s="105" t="s">
        <v>31</v>
      </c>
      <c r="D173" s="118">
        <f>SUM(D174)</f>
        <v>0</v>
      </c>
      <c r="E173" s="113"/>
      <c r="F173" s="113"/>
      <c r="G173" s="113"/>
      <c r="H173" s="113"/>
      <c r="I173" s="113"/>
      <c r="J173" s="113"/>
      <c r="K173" s="113"/>
      <c r="L173" s="113"/>
      <c r="M173" s="113"/>
    </row>
    <row r="174" spans="1:13" ht="12.75">
      <c r="A174" s="104">
        <v>3211</v>
      </c>
      <c r="B174" s="106">
        <v>533</v>
      </c>
      <c r="C174" s="105" t="s">
        <v>64</v>
      </c>
      <c r="D174" s="118">
        <v>0</v>
      </c>
      <c r="E174" s="113"/>
      <c r="F174" s="113"/>
      <c r="G174" s="113"/>
      <c r="H174" s="113"/>
      <c r="I174" s="113"/>
      <c r="J174" s="113"/>
      <c r="K174" s="113"/>
      <c r="L174" s="113"/>
      <c r="M174" s="113"/>
    </row>
    <row r="175" spans="1:13" ht="12.75">
      <c r="A175" s="104">
        <v>322</v>
      </c>
      <c r="B175" s="102"/>
      <c r="C175" s="105" t="s">
        <v>32</v>
      </c>
      <c r="D175" s="118">
        <f>SUM(D176)</f>
        <v>0</v>
      </c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1:13" ht="12.75">
      <c r="A176" s="104">
        <v>3221</v>
      </c>
      <c r="B176" s="106">
        <v>534</v>
      </c>
      <c r="C176" s="105" t="s">
        <v>67</v>
      </c>
      <c r="D176" s="118">
        <v>0</v>
      </c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1:13" ht="12.75">
      <c r="A177" s="104">
        <v>323</v>
      </c>
      <c r="B177" s="102"/>
      <c r="C177" s="105" t="s">
        <v>33</v>
      </c>
      <c r="D177" s="118">
        <f>SUM(D178)</f>
        <v>0</v>
      </c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1:13" ht="12.75">
      <c r="A178" s="104">
        <v>3231</v>
      </c>
      <c r="B178" s="106">
        <v>535</v>
      </c>
      <c r="C178" s="105" t="s">
        <v>72</v>
      </c>
      <c r="D178" s="118">
        <v>0</v>
      </c>
      <c r="E178" s="113"/>
      <c r="F178" s="113"/>
      <c r="G178" s="113"/>
      <c r="H178" s="113"/>
      <c r="I178" s="113"/>
      <c r="J178" s="113"/>
      <c r="K178" s="113"/>
      <c r="L178" s="113"/>
      <c r="M178" s="113"/>
    </row>
    <row r="179" spans="1:13" ht="12.75">
      <c r="A179" s="104">
        <v>329</v>
      </c>
      <c r="B179" s="102"/>
      <c r="C179" s="105" t="s">
        <v>34</v>
      </c>
      <c r="D179" s="118">
        <f>SUM(D180:D181)</f>
        <v>0</v>
      </c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1:13" ht="12.75">
      <c r="A180" s="104">
        <v>3293</v>
      </c>
      <c r="B180" s="106">
        <v>536</v>
      </c>
      <c r="C180" s="105" t="s">
        <v>81</v>
      </c>
      <c r="D180" s="118">
        <v>0</v>
      </c>
      <c r="E180" s="113"/>
      <c r="F180" s="113"/>
      <c r="G180" s="113"/>
      <c r="H180" s="113"/>
      <c r="I180" s="113"/>
      <c r="J180" s="113"/>
      <c r="K180" s="113"/>
      <c r="L180" s="113"/>
      <c r="M180" s="113"/>
    </row>
    <row r="181" spans="1:13" ht="12.75">
      <c r="A181" s="104">
        <v>3299</v>
      </c>
      <c r="B181" s="106">
        <v>537</v>
      </c>
      <c r="C181" s="105" t="s">
        <v>34</v>
      </c>
      <c r="D181" s="118">
        <v>0</v>
      </c>
      <c r="E181" s="113"/>
      <c r="F181" s="113"/>
      <c r="G181" s="113"/>
      <c r="H181" s="113"/>
      <c r="I181" s="113"/>
      <c r="J181" s="113"/>
      <c r="K181" s="113"/>
      <c r="L181" s="113"/>
      <c r="M181" s="113"/>
    </row>
    <row r="182" spans="1:13" ht="12.75">
      <c r="A182" s="104">
        <v>38</v>
      </c>
      <c r="B182" s="102"/>
      <c r="C182" s="105" t="s">
        <v>92</v>
      </c>
      <c r="D182" s="118">
        <f>SUM(D183)</f>
        <v>0</v>
      </c>
      <c r="E182" s="113"/>
      <c r="F182" s="113"/>
      <c r="G182" s="113"/>
      <c r="H182" s="113"/>
      <c r="I182" s="113"/>
      <c r="J182" s="113"/>
      <c r="K182" s="113"/>
      <c r="L182" s="113"/>
      <c r="M182" s="113"/>
    </row>
    <row r="183" spans="1:13" ht="12.75">
      <c r="A183" s="104">
        <v>381</v>
      </c>
      <c r="B183" s="102"/>
      <c r="C183" s="105" t="s">
        <v>93</v>
      </c>
      <c r="D183" s="118">
        <f>SUM(D184)</f>
        <v>0</v>
      </c>
      <c r="E183" s="113"/>
      <c r="F183" s="113"/>
      <c r="G183" s="113"/>
      <c r="H183" s="113"/>
      <c r="I183" s="113"/>
      <c r="J183" s="113"/>
      <c r="K183" s="113"/>
      <c r="L183" s="113"/>
      <c r="M183" s="113"/>
    </row>
    <row r="184" spans="1:13" ht="12.75">
      <c r="A184" s="104">
        <v>3811</v>
      </c>
      <c r="B184" s="106">
        <v>943</v>
      </c>
      <c r="C184" s="105" t="s">
        <v>36</v>
      </c>
      <c r="D184" s="118">
        <v>0</v>
      </c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1:13" ht="12.75">
      <c r="A185" s="104"/>
      <c r="B185" s="102"/>
      <c r="C185" s="105"/>
      <c r="D185" s="118"/>
      <c r="E185" s="113"/>
      <c r="F185" s="113"/>
      <c r="G185" s="113"/>
      <c r="H185" s="113"/>
      <c r="I185" s="113"/>
      <c r="J185" s="113"/>
      <c r="K185" s="113"/>
      <c r="L185" s="113"/>
      <c r="M185" s="113"/>
    </row>
    <row r="186" spans="1:13" ht="25.5">
      <c r="A186" s="101" t="s">
        <v>103</v>
      </c>
      <c r="B186" s="101"/>
      <c r="C186" s="109" t="s">
        <v>104</v>
      </c>
      <c r="D186" s="117">
        <f>SUM(D187)</f>
        <v>0</v>
      </c>
      <c r="E186" s="115"/>
      <c r="F186" s="115"/>
      <c r="G186" s="115"/>
      <c r="H186" s="115"/>
      <c r="I186" s="115"/>
      <c r="J186" s="115"/>
      <c r="K186" s="115"/>
      <c r="L186" s="115"/>
      <c r="M186" s="115"/>
    </row>
    <row r="187" spans="1:13" ht="12.75">
      <c r="A187" s="104">
        <v>3</v>
      </c>
      <c r="B187" s="102"/>
      <c r="C187" s="105" t="s">
        <v>59</v>
      </c>
      <c r="D187" s="118">
        <f>SUM(D188)</f>
        <v>0</v>
      </c>
      <c r="E187" s="113"/>
      <c r="F187" s="113"/>
      <c r="G187" s="113"/>
      <c r="H187" s="113"/>
      <c r="I187" s="113"/>
      <c r="J187" s="113"/>
      <c r="K187" s="113"/>
      <c r="L187" s="113"/>
      <c r="M187" s="113"/>
    </row>
    <row r="188" spans="1:13" ht="12.75">
      <c r="A188" s="104">
        <v>32</v>
      </c>
      <c r="B188" s="102"/>
      <c r="C188" s="105" t="s">
        <v>30</v>
      </c>
      <c r="D188" s="118">
        <f>SUM(D189,D191,D193,D197)</f>
        <v>0</v>
      </c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1:13" ht="12.75">
      <c r="A189" s="104">
        <v>321</v>
      </c>
      <c r="B189" s="102"/>
      <c r="C189" s="105" t="s">
        <v>31</v>
      </c>
      <c r="D189" s="118">
        <f>SUM(D190)</f>
        <v>0</v>
      </c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1:13" ht="12.75">
      <c r="A190" s="104">
        <v>3211</v>
      </c>
      <c r="B190" s="106">
        <v>538</v>
      </c>
      <c r="C190" s="105" t="s">
        <v>64</v>
      </c>
      <c r="D190" s="118">
        <v>0</v>
      </c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1:13" ht="12.75">
      <c r="A191" s="104">
        <v>322</v>
      </c>
      <c r="B191" s="102"/>
      <c r="C191" s="105" t="s">
        <v>32</v>
      </c>
      <c r="D191" s="118">
        <f>SUM(D192)</f>
        <v>0</v>
      </c>
      <c r="E191" s="113"/>
      <c r="F191" s="113"/>
      <c r="G191" s="113"/>
      <c r="H191" s="113"/>
      <c r="I191" s="113"/>
      <c r="J191" s="113"/>
      <c r="K191" s="113"/>
      <c r="L191" s="113"/>
      <c r="M191" s="113"/>
    </row>
    <row r="192" spans="1:13" ht="12.75">
      <c r="A192" s="104">
        <v>3221</v>
      </c>
      <c r="B192" s="106">
        <v>539</v>
      </c>
      <c r="C192" s="105" t="s">
        <v>67</v>
      </c>
      <c r="D192" s="118">
        <v>0</v>
      </c>
      <c r="E192" s="113"/>
      <c r="F192" s="113"/>
      <c r="G192" s="113"/>
      <c r="H192" s="113"/>
      <c r="I192" s="113"/>
      <c r="J192" s="113"/>
      <c r="K192" s="113"/>
      <c r="L192" s="113"/>
      <c r="M192" s="113"/>
    </row>
    <row r="193" spans="1:13" ht="12.75">
      <c r="A193" s="104">
        <v>323</v>
      </c>
      <c r="B193" s="102"/>
      <c r="C193" s="105" t="s">
        <v>33</v>
      </c>
      <c r="D193" s="118">
        <f>SUM(D194:D196)</f>
        <v>0</v>
      </c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1:13" ht="12.75">
      <c r="A194" s="104">
        <v>3231</v>
      </c>
      <c r="B194" s="106">
        <v>540</v>
      </c>
      <c r="C194" s="105" t="s">
        <v>72</v>
      </c>
      <c r="D194" s="118">
        <v>0</v>
      </c>
      <c r="E194" s="113"/>
      <c r="F194" s="113"/>
      <c r="G194" s="113"/>
      <c r="H194" s="113"/>
      <c r="I194" s="113"/>
      <c r="J194" s="113"/>
      <c r="K194" s="113"/>
      <c r="L194" s="113"/>
      <c r="M194" s="113"/>
    </row>
    <row r="195" spans="1:13" ht="12.75">
      <c r="A195" s="104">
        <v>3237</v>
      </c>
      <c r="B195" s="106">
        <v>541</v>
      </c>
      <c r="C195" s="105" t="s">
        <v>61</v>
      </c>
      <c r="D195" s="118">
        <v>0</v>
      </c>
      <c r="E195" s="113"/>
      <c r="F195" s="113"/>
      <c r="G195" s="113"/>
      <c r="H195" s="113"/>
      <c r="I195" s="113"/>
      <c r="J195" s="113"/>
      <c r="K195" s="113"/>
      <c r="L195" s="113"/>
      <c r="M195" s="113"/>
    </row>
    <row r="196" spans="1:13" ht="12.75">
      <c r="A196" s="104">
        <v>3239</v>
      </c>
      <c r="B196" s="106">
        <v>542</v>
      </c>
      <c r="C196" s="105" t="s">
        <v>78</v>
      </c>
      <c r="D196" s="118">
        <v>0</v>
      </c>
      <c r="E196" s="113"/>
      <c r="F196" s="113"/>
      <c r="G196" s="113"/>
      <c r="H196" s="113"/>
      <c r="I196" s="113"/>
      <c r="J196" s="113"/>
      <c r="K196" s="113"/>
      <c r="L196" s="113"/>
      <c r="M196" s="113"/>
    </row>
    <row r="197" spans="1:13" ht="12.75">
      <c r="A197" s="104">
        <v>329</v>
      </c>
      <c r="B197" s="102"/>
      <c r="C197" s="105" t="s">
        <v>34</v>
      </c>
      <c r="D197" s="118">
        <f>SUM(D198:D199)</f>
        <v>0</v>
      </c>
      <c r="E197" s="113"/>
      <c r="F197" s="113"/>
      <c r="G197" s="113"/>
      <c r="H197" s="113"/>
      <c r="I197" s="113"/>
      <c r="J197" s="113"/>
      <c r="K197" s="113"/>
      <c r="L197" s="113"/>
      <c r="M197" s="113"/>
    </row>
    <row r="198" spans="1:13" ht="12.75">
      <c r="A198" s="104">
        <v>3293</v>
      </c>
      <c r="B198" s="106">
        <v>543</v>
      </c>
      <c r="C198" s="105" t="s">
        <v>81</v>
      </c>
      <c r="D198" s="118">
        <v>0</v>
      </c>
      <c r="E198" s="113"/>
      <c r="F198" s="113"/>
      <c r="G198" s="113"/>
      <c r="H198" s="113"/>
      <c r="I198" s="113"/>
      <c r="J198" s="113"/>
      <c r="K198" s="113"/>
      <c r="L198" s="113"/>
      <c r="M198" s="113"/>
    </row>
    <row r="199" spans="1:13" ht="12.75">
      <c r="A199" s="104">
        <v>3299</v>
      </c>
      <c r="B199" s="106">
        <v>544</v>
      </c>
      <c r="C199" s="105" t="s">
        <v>34</v>
      </c>
      <c r="D199" s="118">
        <v>0</v>
      </c>
      <c r="E199" s="113"/>
      <c r="F199" s="113"/>
      <c r="G199" s="113"/>
      <c r="H199" s="113"/>
      <c r="I199" s="113"/>
      <c r="J199" s="113"/>
      <c r="K199" s="113"/>
      <c r="L199" s="113"/>
      <c r="M199" s="113"/>
    </row>
    <row r="200" spans="1:13" ht="12.75">
      <c r="A200" s="104"/>
      <c r="B200" s="102"/>
      <c r="C200" s="105"/>
      <c r="D200" s="118"/>
      <c r="E200" s="113"/>
      <c r="F200" s="113"/>
      <c r="G200" s="113"/>
      <c r="H200" s="113"/>
      <c r="I200" s="113"/>
      <c r="J200" s="113"/>
      <c r="K200" s="113"/>
      <c r="L200" s="113"/>
      <c r="M200" s="113"/>
    </row>
    <row r="201" spans="1:13" ht="51">
      <c r="A201" s="101" t="s">
        <v>105</v>
      </c>
      <c r="B201" s="101"/>
      <c r="C201" s="109" t="s">
        <v>106</v>
      </c>
      <c r="D201" s="117">
        <f>SUM(D202)</f>
        <v>0</v>
      </c>
      <c r="E201" s="115"/>
      <c r="F201" s="115"/>
      <c r="G201" s="115"/>
      <c r="H201" s="115"/>
      <c r="I201" s="115"/>
      <c r="J201" s="115"/>
      <c r="K201" s="115"/>
      <c r="L201" s="115"/>
      <c r="M201" s="115"/>
    </row>
    <row r="202" spans="1:13" ht="12.75">
      <c r="A202" s="104">
        <v>4</v>
      </c>
      <c r="B202" s="102"/>
      <c r="C202" s="105" t="s">
        <v>38</v>
      </c>
      <c r="D202" s="118">
        <f>SUM(D203)</f>
        <v>0</v>
      </c>
      <c r="E202" s="113"/>
      <c r="F202" s="113"/>
      <c r="G202" s="113"/>
      <c r="H202" s="113"/>
      <c r="I202" s="113"/>
      <c r="J202" s="113"/>
      <c r="K202" s="113"/>
      <c r="L202" s="113"/>
      <c r="M202" s="113"/>
    </row>
    <row r="203" spans="1:13" ht="25.5">
      <c r="A203" s="104">
        <v>42</v>
      </c>
      <c r="B203" s="102"/>
      <c r="C203" s="105" t="s">
        <v>51</v>
      </c>
      <c r="D203" s="118">
        <f>SUM(D204)</f>
        <v>0</v>
      </c>
      <c r="E203" s="113"/>
      <c r="F203" s="113"/>
      <c r="G203" s="113"/>
      <c r="H203" s="113"/>
      <c r="I203" s="113"/>
      <c r="J203" s="113"/>
      <c r="K203" s="113"/>
      <c r="L203" s="113"/>
      <c r="M203" s="113"/>
    </row>
    <row r="204" spans="1:13" ht="25.5">
      <c r="A204" s="104">
        <v>424</v>
      </c>
      <c r="B204" s="102"/>
      <c r="C204" s="105" t="s">
        <v>39</v>
      </c>
      <c r="D204" s="118">
        <f>SUM(D205)</f>
        <v>0</v>
      </c>
      <c r="E204" s="113"/>
      <c r="F204" s="113"/>
      <c r="G204" s="113"/>
      <c r="H204" s="113"/>
      <c r="I204" s="113"/>
      <c r="J204" s="113"/>
      <c r="K204" s="113"/>
      <c r="L204" s="113"/>
      <c r="M204" s="113"/>
    </row>
    <row r="205" spans="1:13" ht="12.75">
      <c r="A205" s="104">
        <v>4241</v>
      </c>
      <c r="B205" s="106">
        <v>545</v>
      </c>
      <c r="C205" s="105" t="s">
        <v>107</v>
      </c>
      <c r="D205" s="118">
        <v>0</v>
      </c>
      <c r="E205" s="113"/>
      <c r="F205" s="113"/>
      <c r="G205" s="113"/>
      <c r="H205" s="113"/>
      <c r="I205" s="113"/>
      <c r="J205" s="113"/>
      <c r="K205" s="113"/>
      <c r="L205" s="113"/>
      <c r="M205" s="113"/>
    </row>
    <row r="206" spans="1:13" ht="12.75">
      <c r="A206" s="104"/>
      <c r="B206" s="102"/>
      <c r="C206" s="105"/>
      <c r="D206" s="110"/>
      <c r="E206" s="113"/>
      <c r="F206" s="113"/>
      <c r="G206" s="113"/>
      <c r="H206" s="113"/>
      <c r="I206" s="113"/>
      <c r="J206" s="113"/>
      <c r="K206" s="113"/>
      <c r="L206" s="113"/>
      <c r="M206" s="113"/>
    </row>
    <row r="207" spans="1:13" ht="12.75">
      <c r="A207" s="101" t="s">
        <v>108</v>
      </c>
      <c r="B207" s="101"/>
      <c r="C207" s="109" t="s">
        <v>109</v>
      </c>
      <c r="D207" s="117">
        <f>SUM(D208)</f>
        <v>0</v>
      </c>
      <c r="E207" s="115"/>
      <c r="F207" s="115"/>
      <c r="G207" s="115"/>
      <c r="H207" s="115"/>
      <c r="I207" s="115"/>
      <c r="J207" s="115"/>
      <c r="K207" s="115"/>
      <c r="L207" s="115"/>
      <c r="M207" s="115"/>
    </row>
    <row r="208" spans="1:13" ht="12.75">
      <c r="A208" s="104">
        <v>3</v>
      </c>
      <c r="B208" s="102"/>
      <c r="C208" s="105" t="s">
        <v>59</v>
      </c>
      <c r="D208" s="118">
        <f>SUM(D209)</f>
        <v>0</v>
      </c>
      <c r="E208" s="113"/>
      <c r="F208" s="113"/>
      <c r="G208" s="113"/>
      <c r="H208" s="113"/>
      <c r="I208" s="113"/>
      <c r="J208" s="113"/>
      <c r="K208" s="113"/>
      <c r="L208" s="113"/>
      <c r="M208" s="113"/>
    </row>
    <row r="209" spans="1:13" ht="12.75">
      <c r="A209" s="104">
        <v>32</v>
      </c>
      <c r="B209" s="102"/>
      <c r="C209" s="105" t="s">
        <v>30</v>
      </c>
      <c r="D209" s="118">
        <f>SUM(D210,D212)</f>
        <v>0</v>
      </c>
      <c r="E209" s="113"/>
      <c r="F209" s="113"/>
      <c r="G209" s="113"/>
      <c r="H209" s="113"/>
      <c r="I209" s="113"/>
      <c r="J209" s="113"/>
      <c r="K209" s="113"/>
      <c r="L209" s="113"/>
      <c r="M209" s="113"/>
    </row>
    <row r="210" spans="1:13" ht="12.75">
      <c r="A210" s="104">
        <v>323</v>
      </c>
      <c r="B210" s="102"/>
      <c r="C210" s="105" t="s">
        <v>33</v>
      </c>
      <c r="D210" s="118">
        <f>SUM(D211)</f>
        <v>0</v>
      </c>
      <c r="E210" s="113"/>
      <c r="F210" s="113"/>
      <c r="G210" s="113"/>
      <c r="H210" s="113"/>
      <c r="I210" s="113"/>
      <c r="J210" s="113"/>
      <c r="K210" s="113"/>
      <c r="L210" s="113"/>
      <c r="M210" s="113"/>
    </row>
    <row r="211" spans="1:13" ht="12.75">
      <c r="A211" s="104">
        <v>3239</v>
      </c>
      <c r="B211" s="106">
        <v>548</v>
      </c>
      <c r="C211" s="105" t="s">
        <v>78</v>
      </c>
      <c r="D211" s="118">
        <v>0</v>
      </c>
      <c r="E211" s="113"/>
      <c r="F211" s="113"/>
      <c r="G211" s="113"/>
      <c r="H211" s="113"/>
      <c r="I211" s="113"/>
      <c r="J211" s="113"/>
      <c r="K211" s="113"/>
      <c r="L211" s="113"/>
      <c r="M211" s="113"/>
    </row>
    <row r="212" spans="1:13" ht="12.75">
      <c r="A212" s="104">
        <v>329</v>
      </c>
      <c r="B212" s="102"/>
      <c r="C212" s="105" t="s">
        <v>34</v>
      </c>
      <c r="D212" s="118">
        <f>SUM(D213)</f>
        <v>0</v>
      </c>
      <c r="E212" s="113"/>
      <c r="F212" s="113"/>
      <c r="G212" s="113"/>
      <c r="H212" s="113"/>
      <c r="I212" s="113"/>
      <c r="J212" s="113"/>
      <c r="K212" s="113"/>
      <c r="L212" s="113"/>
      <c r="M212" s="113"/>
    </row>
    <row r="213" spans="1:13" ht="12.75">
      <c r="A213" s="104">
        <v>3299</v>
      </c>
      <c r="B213" s="106">
        <v>944</v>
      </c>
      <c r="C213" s="105" t="s">
        <v>34</v>
      </c>
      <c r="D213" s="118">
        <v>0</v>
      </c>
      <c r="E213" s="113"/>
      <c r="F213" s="113"/>
      <c r="G213" s="113"/>
      <c r="H213" s="113"/>
      <c r="I213" s="113"/>
      <c r="J213" s="113"/>
      <c r="K213" s="113"/>
      <c r="L213" s="113"/>
      <c r="M213" s="113"/>
    </row>
    <row r="214" spans="1:13" ht="12.75">
      <c r="A214" s="104"/>
      <c r="B214" s="102"/>
      <c r="C214" s="105"/>
      <c r="D214" s="118"/>
      <c r="E214" s="113"/>
      <c r="F214" s="113"/>
      <c r="G214" s="113"/>
      <c r="H214" s="113"/>
      <c r="I214" s="113"/>
      <c r="J214" s="113"/>
      <c r="K214" s="113"/>
      <c r="L214" s="113"/>
      <c r="M214" s="113"/>
    </row>
    <row r="215" spans="1:13" ht="38.25">
      <c r="A215" s="101" t="s">
        <v>110</v>
      </c>
      <c r="B215" s="101"/>
      <c r="C215" s="109" t="s">
        <v>111</v>
      </c>
      <c r="D215" s="117">
        <f>SUM(D216)</f>
        <v>0</v>
      </c>
      <c r="E215" s="115"/>
      <c r="F215" s="115"/>
      <c r="G215" s="115"/>
      <c r="H215" s="115"/>
      <c r="I215" s="115"/>
      <c r="J215" s="115"/>
      <c r="K215" s="115"/>
      <c r="L215" s="115"/>
      <c r="M215" s="115"/>
    </row>
    <row r="216" spans="1:13" ht="12.75">
      <c r="A216" s="104">
        <v>3</v>
      </c>
      <c r="B216" s="102"/>
      <c r="C216" s="105" t="s">
        <v>59</v>
      </c>
      <c r="D216" s="118">
        <f>SUM(D217)</f>
        <v>0</v>
      </c>
      <c r="E216" s="113"/>
      <c r="F216" s="113"/>
      <c r="G216" s="113"/>
      <c r="H216" s="113"/>
      <c r="I216" s="113"/>
      <c r="J216" s="113"/>
      <c r="K216" s="113"/>
      <c r="L216" s="113"/>
      <c r="M216" s="113"/>
    </row>
    <row r="217" spans="1:13" ht="12.75">
      <c r="A217" s="104">
        <v>32</v>
      </c>
      <c r="B217" s="102"/>
      <c r="C217" s="105" t="s">
        <v>30</v>
      </c>
      <c r="D217" s="118">
        <f>SUM(D218)</f>
        <v>0</v>
      </c>
      <c r="E217" s="113"/>
      <c r="F217" s="113"/>
      <c r="G217" s="113"/>
      <c r="H217" s="113"/>
      <c r="I217" s="113"/>
      <c r="J217" s="113"/>
      <c r="K217" s="113"/>
      <c r="L217" s="113"/>
      <c r="M217" s="113"/>
    </row>
    <row r="218" spans="1:13" ht="12.75">
      <c r="A218" s="104">
        <v>322</v>
      </c>
      <c r="B218" s="102"/>
      <c r="C218" s="105" t="s">
        <v>32</v>
      </c>
      <c r="D218" s="118">
        <f>SUM(D219)</f>
        <v>0</v>
      </c>
      <c r="E218" s="113"/>
      <c r="F218" s="113"/>
      <c r="G218" s="113"/>
      <c r="H218" s="113"/>
      <c r="I218" s="113"/>
      <c r="J218" s="113"/>
      <c r="K218" s="113"/>
      <c r="L218" s="113"/>
      <c r="M218" s="113"/>
    </row>
    <row r="219" spans="1:13" ht="12.75">
      <c r="A219" s="104">
        <v>3221</v>
      </c>
      <c r="B219" s="106">
        <v>549</v>
      </c>
      <c r="C219" s="105" t="s">
        <v>67</v>
      </c>
      <c r="D219" s="118">
        <v>0</v>
      </c>
      <c r="E219" s="113"/>
      <c r="F219" s="113"/>
      <c r="G219" s="113"/>
      <c r="H219" s="113"/>
      <c r="I219" s="113"/>
      <c r="J219" s="113"/>
      <c r="K219" s="113"/>
      <c r="L219" s="113"/>
      <c r="M219" s="113"/>
    </row>
    <row r="220" spans="1:13" ht="25.5">
      <c r="A220" s="99"/>
      <c r="B220" s="130"/>
      <c r="C220" s="100" t="s">
        <v>95</v>
      </c>
      <c r="D220" s="120">
        <f>SUM(D221,D285,D301,D316,D322,D330)</f>
        <v>4777691</v>
      </c>
      <c r="E220" s="120">
        <f>SUM(E221,E285,E301,E316,E322,E330)</f>
        <v>4529886</v>
      </c>
      <c r="F220" s="120">
        <f>SUM(F221,F285,F301,F316,F322,F330)</f>
        <v>22500</v>
      </c>
      <c r="G220" s="120">
        <f>SUM(G221,G285,G301,G316,G322,G330)</f>
        <v>192305</v>
      </c>
      <c r="H220" s="120">
        <f>SUM(H221,H285,H301,H316,H322,H330)</f>
        <v>32000</v>
      </c>
      <c r="I220" s="111"/>
      <c r="J220" s="111"/>
      <c r="K220" s="111"/>
      <c r="L220" s="120">
        <f>SUM(L221,L285,L301,L316,L322,L330)</f>
        <v>4777691</v>
      </c>
      <c r="M220" s="120">
        <f>SUM(M221,M285,M301,M316,M322,M330)</f>
        <v>4777691</v>
      </c>
    </row>
    <row r="221" spans="1:13" ht="25.5">
      <c r="A221" s="101"/>
      <c r="B221" s="101"/>
      <c r="C221" s="109" t="s">
        <v>184</v>
      </c>
      <c r="D221" s="119">
        <f aca="true" t="shared" si="2" ref="D221:I221">SUM(D222)</f>
        <v>4777691</v>
      </c>
      <c r="E221" s="119">
        <f t="shared" si="2"/>
        <v>4529886</v>
      </c>
      <c r="F221" s="119">
        <f t="shared" si="2"/>
        <v>22500</v>
      </c>
      <c r="G221" s="119">
        <f t="shared" si="2"/>
        <v>192305</v>
      </c>
      <c r="H221" s="119">
        <f t="shared" si="2"/>
        <v>32000</v>
      </c>
      <c r="I221" s="119">
        <f t="shared" si="2"/>
        <v>0</v>
      </c>
      <c r="J221" s="115"/>
      <c r="K221" s="115"/>
      <c r="L221" s="139">
        <f>L277+L243+L223</f>
        <v>4777691</v>
      </c>
      <c r="M221" s="139">
        <f>M277+M243+M223</f>
        <v>4777691</v>
      </c>
    </row>
    <row r="222" spans="1:13" ht="12.75">
      <c r="A222" s="104">
        <v>3</v>
      </c>
      <c r="B222" s="138"/>
      <c r="C222" s="105" t="s">
        <v>59</v>
      </c>
      <c r="D222" s="118">
        <f>D223+D243+D277</f>
        <v>4777691</v>
      </c>
      <c r="E222" s="118">
        <f>E223+E243+E277</f>
        <v>4529886</v>
      </c>
      <c r="F222" s="118">
        <f>F245+F248+F261+F268+F279</f>
        <v>22500</v>
      </c>
      <c r="G222" s="118">
        <f>G245+G257+G265</f>
        <v>192305</v>
      </c>
      <c r="H222" s="118">
        <f>H252+H273</f>
        <v>32000</v>
      </c>
      <c r="I222" s="118">
        <f>I245+I248+I261+I268+I279</f>
        <v>0</v>
      </c>
      <c r="J222" s="113"/>
      <c r="K222" s="113"/>
      <c r="L222" s="113"/>
      <c r="M222" s="113"/>
    </row>
    <row r="223" spans="1:13" ht="12.75">
      <c r="A223" s="104">
        <v>31</v>
      </c>
      <c r="B223" s="102"/>
      <c r="C223" s="105" t="s">
        <v>26</v>
      </c>
      <c r="D223" s="137">
        <f>D224+D229+D236</f>
        <v>4373186</v>
      </c>
      <c r="E223" s="137">
        <f>E224+E229+E236</f>
        <v>4373186</v>
      </c>
      <c r="F223" s="113"/>
      <c r="G223" s="113"/>
      <c r="H223" s="113"/>
      <c r="I223" s="113"/>
      <c r="J223" s="113"/>
      <c r="K223" s="113"/>
      <c r="L223" s="113">
        <v>4373186</v>
      </c>
      <c r="M223" s="113">
        <v>4373186</v>
      </c>
    </row>
    <row r="224" spans="1:13" ht="12.75">
      <c r="A224" s="104">
        <v>311</v>
      </c>
      <c r="B224" s="102"/>
      <c r="C224" s="105" t="s">
        <v>27</v>
      </c>
      <c r="D224" s="118">
        <f aca="true" t="shared" si="3" ref="D224:I224">D225+D227</f>
        <v>3659580</v>
      </c>
      <c r="E224" s="118">
        <f t="shared" si="3"/>
        <v>3659580</v>
      </c>
      <c r="F224" s="118">
        <f t="shared" si="3"/>
        <v>0</v>
      </c>
      <c r="G224" s="118">
        <f t="shared" si="3"/>
        <v>0</v>
      </c>
      <c r="H224" s="118">
        <f t="shared" si="3"/>
        <v>0</v>
      </c>
      <c r="I224" s="118">
        <f t="shared" si="3"/>
        <v>0</v>
      </c>
      <c r="J224" s="113"/>
      <c r="K224" s="113"/>
      <c r="L224" s="113"/>
      <c r="M224" s="113"/>
    </row>
    <row r="225" spans="1:13" ht="12.75">
      <c r="A225" s="104">
        <v>3111</v>
      </c>
      <c r="B225" s="106">
        <v>518</v>
      </c>
      <c r="C225" s="105" t="s">
        <v>98</v>
      </c>
      <c r="D225" s="135">
        <v>3608249</v>
      </c>
      <c r="E225" s="135">
        <v>3608249</v>
      </c>
      <c r="F225" s="113"/>
      <c r="G225" s="113"/>
      <c r="H225" s="113"/>
      <c r="I225" s="113"/>
      <c r="J225" s="113"/>
      <c r="K225" s="113"/>
      <c r="L225" s="113"/>
      <c r="M225" s="113"/>
    </row>
    <row r="226" spans="1:13" ht="12.75">
      <c r="A226" s="104">
        <v>31111</v>
      </c>
      <c r="B226" s="106"/>
      <c r="C226" s="105" t="s">
        <v>158</v>
      </c>
      <c r="D226" s="135">
        <v>3608249</v>
      </c>
      <c r="E226" s="135">
        <v>3608249</v>
      </c>
      <c r="F226" s="113"/>
      <c r="G226" s="113"/>
      <c r="H226" s="113"/>
      <c r="I226" s="113"/>
      <c r="J226" s="113"/>
      <c r="K226" s="113"/>
      <c r="L226" s="113"/>
      <c r="M226" s="113"/>
    </row>
    <row r="227" spans="1:13" ht="12.75">
      <c r="A227" s="104">
        <v>3114</v>
      </c>
      <c r="B227" s="106"/>
      <c r="C227" s="105" t="s">
        <v>159</v>
      </c>
      <c r="D227" s="137">
        <f aca="true" t="shared" si="4" ref="D227:I227">SUM(D228:D228)</f>
        <v>51331</v>
      </c>
      <c r="E227" s="137">
        <f t="shared" si="4"/>
        <v>51331</v>
      </c>
      <c r="F227" s="137">
        <f t="shared" si="4"/>
        <v>0</v>
      </c>
      <c r="G227" s="137">
        <f t="shared" si="4"/>
        <v>0</v>
      </c>
      <c r="H227" s="137">
        <f t="shared" si="4"/>
        <v>0</v>
      </c>
      <c r="I227" s="137">
        <f t="shared" si="4"/>
        <v>0</v>
      </c>
      <c r="J227" s="113"/>
      <c r="K227" s="113"/>
      <c r="L227" s="113"/>
      <c r="M227" s="113"/>
    </row>
    <row r="228" spans="1:13" ht="12.75">
      <c r="A228" s="104">
        <v>31141</v>
      </c>
      <c r="B228" s="106"/>
      <c r="C228" s="105" t="s">
        <v>159</v>
      </c>
      <c r="D228" s="118">
        <v>51331</v>
      </c>
      <c r="E228" s="113">
        <v>51331</v>
      </c>
      <c r="F228" s="113"/>
      <c r="G228" s="113"/>
      <c r="H228" s="113"/>
      <c r="I228" s="113"/>
      <c r="J228" s="113"/>
      <c r="K228" s="113"/>
      <c r="L228" s="113"/>
      <c r="M228" s="113"/>
    </row>
    <row r="229" spans="1:13" ht="12.75">
      <c r="A229" s="104">
        <v>312</v>
      </c>
      <c r="B229" s="102"/>
      <c r="C229" s="105" t="s">
        <v>28</v>
      </c>
      <c r="D229" s="135">
        <f>D230</f>
        <v>77263</v>
      </c>
      <c r="E229" s="135">
        <f>E230</f>
        <v>77263</v>
      </c>
      <c r="F229" s="113"/>
      <c r="G229" s="113"/>
      <c r="H229" s="113"/>
      <c r="I229" s="113"/>
      <c r="J229" s="113"/>
      <c r="K229" s="113"/>
      <c r="L229" s="113"/>
      <c r="M229" s="113"/>
    </row>
    <row r="230" spans="1:13" ht="12.75">
      <c r="A230" s="104">
        <v>3121</v>
      </c>
      <c r="B230" s="106">
        <v>519</v>
      </c>
      <c r="C230" s="105" t="s">
        <v>28</v>
      </c>
      <c r="D230" s="137">
        <f aca="true" t="shared" si="5" ref="D230:I230">SUM(D231:D235)</f>
        <v>77263</v>
      </c>
      <c r="E230" s="137">
        <f t="shared" si="5"/>
        <v>77263</v>
      </c>
      <c r="F230" s="137">
        <f t="shared" si="5"/>
        <v>0</v>
      </c>
      <c r="G230" s="137">
        <f t="shared" si="5"/>
        <v>0</v>
      </c>
      <c r="H230" s="137">
        <f t="shared" si="5"/>
        <v>0</v>
      </c>
      <c r="I230" s="137">
        <f t="shared" si="5"/>
        <v>0</v>
      </c>
      <c r="J230" s="113"/>
      <c r="K230" s="113"/>
      <c r="L230" s="113"/>
      <c r="M230" s="113"/>
    </row>
    <row r="231" spans="1:13" ht="12.75">
      <c r="A231" s="104">
        <v>31212</v>
      </c>
      <c r="B231" s="106"/>
      <c r="C231" s="105" t="s">
        <v>160</v>
      </c>
      <c r="D231" s="118">
        <v>5875</v>
      </c>
      <c r="E231" s="113">
        <v>5875</v>
      </c>
      <c r="F231" s="113"/>
      <c r="G231" s="113"/>
      <c r="H231" s="113"/>
      <c r="I231" s="113"/>
      <c r="J231" s="113"/>
      <c r="K231" s="113"/>
      <c r="L231" s="113"/>
      <c r="M231" s="113"/>
    </row>
    <row r="232" spans="1:13" ht="12.75">
      <c r="A232" s="104">
        <v>31213</v>
      </c>
      <c r="B232" s="106"/>
      <c r="C232" s="105" t="s">
        <v>161</v>
      </c>
      <c r="D232" s="118">
        <v>5500</v>
      </c>
      <c r="E232" s="113">
        <v>5500</v>
      </c>
      <c r="F232" s="113"/>
      <c r="G232" s="113"/>
      <c r="H232" s="113"/>
      <c r="I232" s="113"/>
      <c r="J232" s="113"/>
      <c r="K232" s="113"/>
      <c r="L232" s="113"/>
      <c r="M232" s="113"/>
    </row>
    <row r="233" spans="1:13" ht="12.75">
      <c r="A233" s="104">
        <v>31214</v>
      </c>
      <c r="B233" s="106"/>
      <c r="C233" s="105" t="s">
        <v>162</v>
      </c>
      <c r="D233" s="118">
        <v>56718</v>
      </c>
      <c r="E233" s="113">
        <v>56718</v>
      </c>
      <c r="F233" s="113"/>
      <c r="G233" s="113"/>
      <c r="H233" s="113"/>
      <c r="I233" s="113"/>
      <c r="J233" s="113"/>
      <c r="K233" s="113"/>
      <c r="L233" s="113"/>
      <c r="M233" s="113"/>
    </row>
    <row r="234" spans="1:13" ht="12.75">
      <c r="A234" s="104">
        <v>31215</v>
      </c>
      <c r="B234" s="106"/>
      <c r="C234" s="105" t="s">
        <v>163</v>
      </c>
      <c r="D234" s="118">
        <v>9170</v>
      </c>
      <c r="E234" s="113">
        <v>9170</v>
      </c>
      <c r="F234" s="113"/>
      <c r="G234" s="113"/>
      <c r="H234" s="113"/>
      <c r="I234" s="113"/>
      <c r="J234" s="113"/>
      <c r="K234" s="113"/>
      <c r="L234" s="113"/>
      <c r="M234" s="113"/>
    </row>
    <row r="235" spans="1:13" ht="12.75">
      <c r="A235" s="104">
        <v>31219</v>
      </c>
      <c r="B235" s="106"/>
      <c r="C235" s="105" t="s">
        <v>164</v>
      </c>
      <c r="D235" s="118">
        <v>0</v>
      </c>
      <c r="E235" s="113"/>
      <c r="F235" s="113"/>
      <c r="G235" s="113"/>
      <c r="H235" s="113"/>
      <c r="I235" s="113"/>
      <c r="J235" s="113"/>
      <c r="K235" s="113"/>
      <c r="L235" s="113"/>
      <c r="M235" s="113"/>
    </row>
    <row r="236" spans="1:13" ht="12.75">
      <c r="A236" s="104">
        <v>313</v>
      </c>
      <c r="B236" s="102"/>
      <c r="C236" s="105" t="s">
        <v>29</v>
      </c>
      <c r="D236" s="137">
        <f aca="true" t="shared" si="6" ref="D236:I236">D237+D240</f>
        <v>636343</v>
      </c>
      <c r="E236" s="137">
        <f t="shared" si="6"/>
        <v>636343</v>
      </c>
      <c r="F236" s="137">
        <f t="shared" si="6"/>
        <v>0</v>
      </c>
      <c r="G236" s="137">
        <f t="shared" si="6"/>
        <v>0</v>
      </c>
      <c r="H236" s="137">
        <f t="shared" si="6"/>
        <v>0</v>
      </c>
      <c r="I236" s="137">
        <f t="shared" si="6"/>
        <v>0</v>
      </c>
      <c r="J236" s="113"/>
      <c r="K236" s="113"/>
      <c r="L236" s="113"/>
      <c r="M236" s="113"/>
    </row>
    <row r="237" spans="1:13" ht="25.5">
      <c r="A237" s="104">
        <v>3132</v>
      </c>
      <c r="B237" s="106">
        <v>520</v>
      </c>
      <c r="C237" s="105" t="s">
        <v>99</v>
      </c>
      <c r="D237" s="118">
        <f>SUM(D238:D239)</f>
        <v>570137</v>
      </c>
      <c r="E237" s="118">
        <f>SUM(E238:E239)</f>
        <v>570137</v>
      </c>
      <c r="F237" s="113"/>
      <c r="G237" s="113"/>
      <c r="H237" s="113"/>
      <c r="I237" s="113"/>
      <c r="J237" s="113"/>
      <c r="K237" s="113"/>
      <c r="L237" s="113"/>
      <c r="M237" s="113"/>
    </row>
    <row r="238" spans="1:13" ht="12.75">
      <c r="A238" s="104">
        <v>31321</v>
      </c>
      <c r="B238" s="106"/>
      <c r="C238" s="105" t="s">
        <v>165</v>
      </c>
      <c r="D238" s="118">
        <v>551745</v>
      </c>
      <c r="E238" s="113">
        <v>551745</v>
      </c>
      <c r="F238" s="113"/>
      <c r="G238" s="113"/>
      <c r="H238" s="113"/>
      <c r="I238" s="113"/>
      <c r="J238" s="113"/>
      <c r="K238" s="113"/>
      <c r="L238" s="113"/>
      <c r="M238" s="113"/>
    </row>
    <row r="239" spans="1:13" ht="12.75">
      <c r="A239" s="104">
        <v>31322</v>
      </c>
      <c r="B239" s="106"/>
      <c r="C239" s="105" t="s">
        <v>166</v>
      </c>
      <c r="D239" s="118">
        <v>18392</v>
      </c>
      <c r="E239" s="113">
        <v>18392</v>
      </c>
      <c r="F239" s="113"/>
      <c r="G239" s="113"/>
      <c r="H239" s="113"/>
      <c r="I239" s="113"/>
      <c r="J239" s="113"/>
      <c r="K239" s="113"/>
      <c r="L239" s="113"/>
      <c r="M239" s="113"/>
    </row>
    <row r="240" spans="1:13" ht="25.5">
      <c r="A240" s="104">
        <v>3133</v>
      </c>
      <c r="B240" s="106">
        <v>521</v>
      </c>
      <c r="C240" s="105" t="s">
        <v>100</v>
      </c>
      <c r="D240" s="137">
        <f aca="true" t="shared" si="7" ref="D240:I240">SUM(D241:D242)</f>
        <v>66206</v>
      </c>
      <c r="E240" s="137">
        <f t="shared" si="7"/>
        <v>66206</v>
      </c>
      <c r="F240" s="137">
        <f t="shared" si="7"/>
        <v>0</v>
      </c>
      <c r="G240" s="137">
        <f t="shared" si="7"/>
        <v>0</v>
      </c>
      <c r="H240" s="137">
        <f t="shared" si="7"/>
        <v>0</v>
      </c>
      <c r="I240" s="137">
        <f t="shared" si="7"/>
        <v>0</v>
      </c>
      <c r="J240" s="113"/>
      <c r="K240" s="113"/>
      <c r="L240" s="113"/>
      <c r="M240" s="113"/>
    </row>
    <row r="241" spans="1:13" ht="12.75">
      <c r="A241" s="104">
        <v>31332</v>
      </c>
      <c r="B241" s="106"/>
      <c r="C241" s="105" t="s">
        <v>167</v>
      </c>
      <c r="D241" s="118">
        <v>58853</v>
      </c>
      <c r="E241" s="113">
        <v>58853</v>
      </c>
      <c r="F241" s="113"/>
      <c r="G241" s="113"/>
      <c r="H241" s="113"/>
      <c r="I241" s="113"/>
      <c r="J241" s="113"/>
      <c r="K241" s="113"/>
      <c r="L241" s="113"/>
      <c r="M241" s="113"/>
    </row>
    <row r="242" spans="1:13" ht="12.75">
      <c r="A242" s="104">
        <v>31333</v>
      </c>
      <c r="B242" s="106"/>
      <c r="C242" s="105" t="s">
        <v>168</v>
      </c>
      <c r="D242" s="118">
        <v>7353</v>
      </c>
      <c r="E242" s="113">
        <v>7353</v>
      </c>
      <c r="F242" s="113"/>
      <c r="G242" s="113"/>
      <c r="H242" s="113"/>
      <c r="I242" s="113"/>
      <c r="J242" s="113"/>
      <c r="K242" s="113"/>
      <c r="L242" s="113"/>
      <c r="M242" s="113"/>
    </row>
    <row r="243" spans="1:13" ht="12.75">
      <c r="A243" s="104">
        <v>32</v>
      </c>
      <c r="B243" s="102"/>
      <c r="C243" s="105" t="s">
        <v>30</v>
      </c>
      <c r="D243" s="135">
        <f>D244+D252+D263+D271+D273+D261</f>
        <v>401005</v>
      </c>
      <c r="E243" s="135">
        <f>E244+E252+E263+E271+E273+E261</f>
        <v>156700</v>
      </c>
      <c r="F243" s="113"/>
      <c r="G243" s="113"/>
      <c r="H243" s="113"/>
      <c r="I243" s="113"/>
      <c r="J243" s="113"/>
      <c r="K243" s="113"/>
      <c r="L243" s="113">
        <v>401005</v>
      </c>
      <c r="M243" s="113">
        <v>401005</v>
      </c>
    </row>
    <row r="244" spans="1:13" ht="12.75">
      <c r="A244" s="104">
        <v>321</v>
      </c>
      <c r="B244" s="102"/>
      <c r="C244" s="105" t="s">
        <v>31</v>
      </c>
      <c r="D244" s="137">
        <f>D245+D250+D248</f>
        <v>171700</v>
      </c>
      <c r="E244" s="137">
        <f>E245+E250+E248</f>
        <v>156700</v>
      </c>
      <c r="F244" s="113"/>
      <c r="G244" s="113"/>
      <c r="H244" s="113"/>
      <c r="I244" s="113"/>
      <c r="J244" s="113"/>
      <c r="K244" s="113"/>
      <c r="L244" s="113"/>
      <c r="M244" s="113"/>
    </row>
    <row r="245" spans="1:13" ht="12.75">
      <c r="A245" s="104">
        <v>3211</v>
      </c>
      <c r="B245" s="106">
        <v>522</v>
      </c>
      <c r="C245" s="105" t="s">
        <v>64</v>
      </c>
      <c r="D245" s="137">
        <f aca="true" t="shared" si="8" ref="D245:I245">SUM(D246:D247)</f>
        <v>13000</v>
      </c>
      <c r="E245" s="137">
        <f t="shared" si="8"/>
        <v>0</v>
      </c>
      <c r="F245" s="137">
        <f t="shared" si="8"/>
        <v>6000</v>
      </c>
      <c r="G245" s="137">
        <f t="shared" si="8"/>
        <v>7000</v>
      </c>
      <c r="H245" s="137">
        <f t="shared" si="8"/>
        <v>0</v>
      </c>
      <c r="I245" s="137">
        <f t="shared" si="8"/>
        <v>0</v>
      </c>
      <c r="J245" s="113"/>
      <c r="K245" s="113"/>
      <c r="L245" s="113"/>
      <c r="M245" s="113"/>
    </row>
    <row r="246" spans="1:13" ht="12.75">
      <c r="A246" s="104">
        <v>32111</v>
      </c>
      <c r="B246" s="106"/>
      <c r="C246" s="105" t="s">
        <v>170</v>
      </c>
      <c r="D246" s="118">
        <v>13000</v>
      </c>
      <c r="E246" s="113">
        <v>0</v>
      </c>
      <c r="F246" s="113">
        <v>6000</v>
      </c>
      <c r="G246" s="113">
        <v>7000</v>
      </c>
      <c r="H246" s="113"/>
      <c r="I246" s="113"/>
      <c r="J246" s="113"/>
      <c r="K246" s="113"/>
      <c r="L246" s="113"/>
      <c r="M246" s="113"/>
    </row>
    <row r="247" spans="1:13" ht="12.75">
      <c r="A247" s="104">
        <v>32113</v>
      </c>
      <c r="B247" s="106"/>
      <c r="C247" s="105" t="s">
        <v>171</v>
      </c>
      <c r="D247" s="118">
        <v>0</v>
      </c>
      <c r="E247" s="113"/>
      <c r="F247" s="113"/>
      <c r="G247" s="113"/>
      <c r="H247" s="113"/>
      <c r="I247" s="113"/>
      <c r="J247" s="113"/>
      <c r="K247" s="113"/>
      <c r="L247" s="113"/>
      <c r="M247" s="113"/>
    </row>
    <row r="248" spans="1:13" s="10" customFormat="1" ht="12.75" customHeight="1">
      <c r="A248" s="104">
        <v>3214</v>
      </c>
      <c r="B248" s="106"/>
      <c r="C248" s="105" t="s">
        <v>183</v>
      </c>
      <c r="D248" s="137">
        <f aca="true" t="shared" si="9" ref="D248:I248">SUM(D249:D249)</f>
        <v>2000</v>
      </c>
      <c r="E248" s="137">
        <f t="shared" si="9"/>
        <v>0</v>
      </c>
      <c r="F248" s="137">
        <f t="shared" si="9"/>
        <v>2000</v>
      </c>
      <c r="G248" s="137">
        <f t="shared" si="9"/>
        <v>0</v>
      </c>
      <c r="H248" s="137">
        <f t="shared" si="9"/>
        <v>0</v>
      </c>
      <c r="I248" s="137">
        <f t="shared" si="9"/>
        <v>0</v>
      </c>
      <c r="J248" s="113"/>
      <c r="K248" s="113"/>
      <c r="L248" s="113"/>
      <c r="M248" s="113"/>
    </row>
    <row r="249" spans="1:13" s="10" customFormat="1" ht="12.75" customHeight="1">
      <c r="A249" s="104">
        <v>32141</v>
      </c>
      <c r="B249" s="106"/>
      <c r="C249" s="105" t="s">
        <v>124</v>
      </c>
      <c r="D249" s="118">
        <v>2000</v>
      </c>
      <c r="E249" s="113">
        <v>0</v>
      </c>
      <c r="F249" s="113">
        <v>2000</v>
      </c>
      <c r="G249" s="113"/>
      <c r="H249" s="113"/>
      <c r="I249" s="113"/>
      <c r="J249" s="113"/>
      <c r="K249" s="113"/>
      <c r="L249" s="113"/>
      <c r="M249" s="113"/>
    </row>
    <row r="250" spans="1:13" ht="25.5">
      <c r="A250" s="104">
        <v>3212</v>
      </c>
      <c r="B250" s="106">
        <v>523</v>
      </c>
      <c r="C250" s="105" t="s">
        <v>181</v>
      </c>
      <c r="D250" s="137">
        <f aca="true" t="shared" si="10" ref="D250:I250">SUM(D251:D251)</f>
        <v>156700</v>
      </c>
      <c r="E250" s="137">
        <f t="shared" si="10"/>
        <v>156700</v>
      </c>
      <c r="F250" s="137">
        <f t="shared" si="10"/>
        <v>0</v>
      </c>
      <c r="G250" s="137">
        <f t="shared" si="10"/>
        <v>0</v>
      </c>
      <c r="H250" s="137">
        <f t="shared" si="10"/>
        <v>0</v>
      </c>
      <c r="I250" s="137">
        <f t="shared" si="10"/>
        <v>0</v>
      </c>
      <c r="J250" s="113"/>
      <c r="K250" s="113"/>
      <c r="L250" s="113"/>
      <c r="M250" s="113"/>
    </row>
    <row r="251" spans="1:13" ht="12.75">
      <c r="A251" s="104">
        <v>32121</v>
      </c>
      <c r="B251" s="106"/>
      <c r="C251" s="105" t="s">
        <v>169</v>
      </c>
      <c r="D251" s="118">
        <v>156700</v>
      </c>
      <c r="E251" s="113">
        <v>156700</v>
      </c>
      <c r="F251" s="113"/>
      <c r="G251" s="113"/>
      <c r="H251" s="113"/>
      <c r="I251" s="113"/>
      <c r="J251" s="113"/>
      <c r="K251" s="113"/>
      <c r="L251" s="113"/>
      <c r="M251" s="113"/>
    </row>
    <row r="252" spans="1:13" ht="12.75">
      <c r="A252" s="104">
        <v>322</v>
      </c>
      <c r="B252" s="102"/>
      <c r="C252" s="105" t="s">
        <v>32</v>
      </c>
      <c r="D252" s="137">
        <f>D253+D257+D259+D261</f>
        <v>200150</v>
      </c>
      <c r="E252" s="137">
        <f>E253+E257+E259+E261</f>
        <v>0</v>
      </c>
      <c r="F252" s="113"/>
      <c r="G252" s="113"/>
      <c r="H252" s="137">
        <f>H253+H257+H259+H261</f>
        <v>24000</v>
      </c>
      <c r="I252" s="113"/>
      <c r="J252" s="113"/>
      <c r="K252" s="113"/>
      <c r="L252" s="113"/>
      <c r="M252" s="113"/>
    </row>
    <row r="253" spans="1:13" ht="12.75">
      <c r="A253" s="104">
        <v>3221</v>
      </c>
      <c r="B253" s="106">
        <v>524</v>
      </c>
      <c r="C253" s="105" t="s">
        <v>67</v>
      </c>
      <c r="D253" s="137">
        <f>SUM(D254:D256)</f>
        <v>23000</v>
      </c>
      <c r="E253" s="137">
        <f>SUM(E254:E256)</f>
        <v>0</v>
      </c>
      <c r="F253" s="137">
        <f>SUM(F254:F255)</f>
        <v>0</v>
      </c>
      <c r="G253" s="137">
        <f>SUM(G254:G255)</f>
        <v>0</v>
      </c>
      <c r="H253" s="137">
        <f>SUM(H254:H256)</f>
        <v>24000</v>
      </c>
      <c r="I253" s="113"/>
      <c r="J253" s="113"/>
      <c r="K253" s="113"/>
      <c r="L253" s="113"/>
      <c r="M253" s="113"/>
    </row>
    <row r="254" spans="1:13" ht="12.75">
      <c r="A254" s="104">
        <v>32211</v>
      </c>
      <c r="B254" s="106"/>
      <c r="C254" s="105" t="s">
        <v>173</v>
      </c>
      <c r="D254" s="118">
        <v>9000</v>
      </c>
      <c r="E254" s="113">
        <v>0</v>
      </c>
      <c r="F254" s="113"/>
      <c r="G254" s="113"/>
      <c r="H254" s="113">
        <v>10000</v>
      </c>
      <c r="I254" s="113"/>
      <c r="J254" s="113"/>
      <c r="K254" s="113"/>
      <c r="L254" s="113"/>
      <c r="M254" s="113"/>
    </row>
    <row r="255" spans="1:13" ht="12.75">
      <c r="A255" s="104">
        <v>32214</v>
      </c>
      <c r="B255" s="106"/>
      <c r="C255" s="105" t="s">
        <v>174</v>
      </c>
      <c r="D255" s="118">
        <v>8000</v>
      </c>
      <c r="E255" s="113">
        <v>0</v>
      </c>
      <c r="F255" s="113"/>
      <c r="G255" s="113"/>
      <c r="H255" s="113">
        <v>8000</v>
      </c>
      <c r="I255" s="113"/>
      <c r="J255" s="113"/>
      <c r="K255" s="113"/>
      <c r="L255" s="113"/>
      <c r="M255" s="113"/>
    </row>
    <row r="256" spans="1:13" ht="12.75">
      <c r="A256" s="104">
        <v>32216</v>
      </c>
      <c r="B256" s="106"/>
      <c r="C256" s="105" t="s">
        <v>175</v>
      </c>
      <c r="D256" s="118">
        <v>6000</v>
      </c>
      <c r="E256" s="113">
        <v>0</v>
      </c>
      <c r="F256" s="113"/>
      <c r="G256" s="113"/>
      <c r="H256" s="113">
        <v>6000</v>
      </c>
      <c r="I256" s="113"/>
      <c r="J256" s="113"/>
      <c r="K256" s="113"/>
      <c r="L256" s="113"/>
      <c r="M256" s="113"/>
    </row>
    <row r="257" spans="1:13" ht="12.75">
      <c r="A257" s="104">
        <v>3222</v>
      </c>
      <c r="B257" s="106">
        <v>525</v>
      </c>
      <c r="C257" s="105" t="s">
        <v>91</v>
      </c>
      <c r="D257" s="137">
        <f>SUM(D258:D258)</f>
        <v>175150</v>
      </c>
      <c r="E257" s="137">
        <f>SUM(E258:E258)</f>
        <v>0</v>
      </c>
      <c r="F257" s="113"/>
      <c r="G257" s="137">
        <f>SUM(G258:G258)</f>
        <v>175150</v>
      </c>
      <c r="H257" s="113"/>
      <c r="I257" s="113"/>
      <c r="J257" s="113"/>
      <c r="K257" s="113"/>
      <c r="L257" s="113"/>
      <c r="M257" s="113"/>
    </row>
    <row r="258" spans="1:13" ht="12.75">
      <c r="A258" s="104">
        <v>32224</v>
      </c>
      <c r="B258" s="106"/>
      <c r="C258" s="105" t="s">
        <v>176</v>
      </c>
      <c r="D258" s="118">
        <v>175150</v>
      </c>
      <c r="E258" s="113">
        <v>0</v>
      </c>
      <c r="F258" s="113"/>
      <c r="G258" s="113">
        <v>175150</v>
      </c>
      <c r="H258" s="113"/>
      <c r="I258" s="113"/>
      <c r="J258" s="113"/>
      <c r="K258" s="113"/>
      <c r="L258" s="113"/>
      <c r="M258" s="113"/>
    </row>
    <row r="259" spans="1:13" s="10" customFormat="1" ht="12.75">
      <c r="A259" s="104">
        <v>3224</v>
      </c>
      <c r="B259" s="106"/>
      <c r="C259" s="105" t="s">
        <v>182</v>
      </c>
      <c r="D259" s="137">
        <f>SUM(D260:D260)</f>
        <v>1000</v>
      </c>
      <c r="E259" s="137">
        <f>SUM(E260:E260)</f>
        <v>0</v>
      </c>
      <c r="F259" s="113"/>
      <c r="G259" s="113"/>
      <c r="H259" s="137">
        <f>SUM(H260:H260)</f>
        <v>0</v>
      </c>
      <c r="I259" s="113"/>
      <c r="J259" s="113"/>
      <c r="K259" s="113"/>
      <c r="L259" s="113"/>
      <c r="M259" s="113"/>
    </row>
    <row r="260" spans="1:13" s="10" customFormat="1" ht="12.75">
      <c r="A260" s="104">
        <v>32241</v>
      </c>
      <c r="B260" s="106"/>
      <c r="C260" s="105" t="s">
        <v>130</v>
      </c>
      <c r="D260" s="118">
        <v>1000</v>
      </c>
      <c r="E260" s="113">
        <v>0</v>
      </c>
      <c r="F260" s="113"/>
      <c r="G260" s="113"/>
      <c r="H260" s="113">
        <v>0</v>
      </c>
      <c r="I260" s="113"/>
      <c r="J260" s="113"/>
      <c r="K260" s="113"/>
      <c r="L260" s="113"/>
      <c r="M260" s="113"/>
    </row>
    <row r="261" spans="1:13" ht="12.75">
      <c r="A261" s="104">
        <v>3225</v>
      </c>
      <c r="B261" s="106"/>
      <c r="C261" s="105" t="s">
        <v>132</v>
      </c>
      <c r="D261" s="137">
        <f>SUM(D262:D262)</f>
        <v>1000</v>
      </c>
      <c r="E261" s="137">
        <f>SUM(E262:E262)</f>
        <v>0</v>
      </c>
      <c r="F261" s="137">
        <f>SUM(F262:F262)</f>
        <v>1000</v>
      </c>
      <c r="G261" s="113"/>
      <c r="H261" s="113"/>
      <c r="I261" s="113"/>
      <c r="J261" s="113"/>
      <c r="K261" s="113"/>
      <c r="L261" s="113"/>
      <c r="M261" s="113"/>
    </row>
    <row r="262" spans="1:13" ht="12.75">
      <c r="A262" s="104">
        <v>32251</v>
      </c>
      <c r="B262" s="106"/>
      <c r="C262" s="105" t="s">
        <v>132</v>
      </c>
      <c r="D262" s="118">
        <v>1000</v>
      </c>
      <c r="E262" s="113">
        <v>0</v>
      </c>
      <c r="F262" s="113">
        <v>1000</v>
      </c>
      <c r="G262" s="113"/>
      <c r="H262" s="113"/>
      <c r="I262" s="113"/>
      <c r="J262" s="113"/>
      <c r="K262" s="113"/>
      <c r="L262" s="113"/>
      <c r="M262" s="113"/>
    </row>
    <row r="263" spans="1:13" ht="12.75">
      <c r="A263" s="104">
        <v>323</v>
      </c>
      <c r="B263" s="106"/>
      <c r="C263" s="105" t="s">
        <v>33</v>
      </c>
      <c r="D263" s="118">
        <f>D265+D268</f>
        <v>20155</v>
      </c>
      <c r="E263" s="118">
        <v>0</v>
      </c>
      <c r="F263" s="113"/>
      <c r="G263" s="113"/>
      <c r="H263" s="113"/>
      <c r="I263" s="113"/>
      <c r="J263" s="113"/>
      <c r="K263" s="113"/>
      <c r="L263" s="113"/>
      <c r="M263" s="113"/>
    </row>
    <row r="264" spans="1:13" ht="12.75">
      <c r="A264" s="104">
        <v>3231</v>
      </c>
      <c r="B264" s="106">
        <v>526</v>
      </c>
      <c r="C264" s="105" t="s">
        <v>72</v>
      </c>
      <c r="D264" s="118">
        <v>0</v>
      </c>
      <c r="E264" s="113"/>
      <c r="F264" s="113"/>
      <c r="G264" s="113"/>
      <c r="H264" s="113"/>
      <c r="I264" s="113"/>
      <c r="J264" s="113"/>
      <c r="K264" s="113"/>
      <c r="L264" s="113"/>
      <c r="M264" s="113"/>
    </row>
    <row r="265" spans="1:13" ht="12.75">
      <c r="A265" s="104">
        <v>3234</v>
      </c>
      <c r="B265" s="106"/>
      <c r="C265" s="105" t="s">
        <v>74</v>
      </c>
      <c r="D265" s="137">
        <f>SUM(D266:D266)</f>
        <v>10155</v>
      </c>
      <c r="E265" s="137">
        <f>SUM(E266:E266)</f>
        <v>0</v>
      </c>
      <c r="F265" s="137">
        <f>SUM(F266:F266)</f>
        <v>0</v>
      </c>
      <c r="G265" s="137">
        <f>SUM(G266:G266)</f>
        <v>10155</v>
      </c>
      <c r="H265" s="137">
        <f>SUM(H266:H266)</f>
        <v>0</v>
      </c>
      <c r="I265" s="113"/>
      <c r="J265" s="113"/>
      <c r="K265" s="113"/>
      <c r="L265" s="113"/>
      <c r="M265" s="113"/>
    </row>
    <row r="266" spans="1:13" ht="12.75">
      <c r="A266" s="104">
        <v>32347</v>
      </c>
      <c r="B266" s="106"/>
      <c r="C266" s="105" t="s">
        <v>180</v>
      </c>
      <c r="D266" s="118">
        <v>10155</v>
      </c>
      <c r="E266" s="113">
        <v>0</v>
      </c>
      <c r="F266" s="113"/>
      <c r="G266" s="113">
        <v>10155</v>
      </c>
      <c r="H266" s="113">
        <v>0</v>
      </c>
      <c r="I266" s="113"/>
      <c r="J266" s="113"/>
      <c r="K266" s="113"/>
      <c r="L266" s="113"/>
      <c r="M266" s="113"/>
    </row>
    <row r="267" spans="1:13" ht="12.75">
      <c r="A267" s="104">
        <v>3237</v>
      </c>
      <c r="B267" s="106">
        <v>527</v>
      </c>
      <c r="C267" s="105" t="s">
        <v>61</v>
      </c>
      <c r="D267" s="118">
        <v>0</v>
      </c>
      <c r="E267" s="113"/>
      <c r="F267" s="113"/>
      <c r="G267" s="113"/>
      <c r="H267" s="113"/>
      <c r="I267" s="113"/>
      <c r="J267" s="113"/>
      <c r="K267" s="113"/>
      <c r="L267" s="113"/>
      <c r="M267" s="113"/>
    </row>
    <row r="268" spans="1:13" ht="12.75">
      <c r="A268" s="104">
        <v>3239</v>
      </c>
      <c r="B268" s="106">
        <v>528</v>
      </c>
      <c r="C268" s="105" t="s">
        <v>78</v>
      </c>
      <c r="D268" s="137">
        <f>SUM(D269:D269)</f>
        <v>10000</v>
      </c>
      <c r="E268" s="137">
        <f>SUM(E269:E269)</f>
        <v>0</v>
      </c>
      <c r="F268" s="137">
        <f>SUM(F269:F269)</f>
        <v>10000</v>
      </c>
      <c r="G268" s="137">
        <f>SUM(G269:G269)</f>
        <v>0</v>
      </c>
      <c r="H268" s="137">
        <f>SUM(H269:H269)</f>
        <v>0</v>
      </c>
      <c r="I268" s="113"/>
      <c r="J268" s="113"/>
      <c r="K268" s="113"/>
      <c r="L268" s="113"/>
      <c r="M268" s="113"/>
    </row>
    <row r="269" spans="1:13" ht="12.75">
      <c r="A269" s="104">
        <v>32391</v>
      </c>
      <c r="B269" s="106"/>
      <c r="C269" s="105" t="s">
        <v>177</v>
      </c>
      <c r="D269" s="118">
        <v>10000</v>
      </c>
      <c r="E269" s="113">
        <v>0</v>
      </c>
      <c r="F269" s="113">
        <v>10000</v>
      </c>
      <c r="G269" s="113"/>
      <c r="H269" s="113"/>
      <c r="I269" s="113"/>
      <c r="J269" s="113"/>
      <c r="K269" s="113"/>
      <c r="L269" s="113"/>
      <c r="M269" s="113"/>
    </row>
    <row r="270" spans="1:13" ht="12.75">
      <c r="A270" s="104"/>
      <c r="B270" s="106"/>
      <c r="C270" s="105"/>
      <c r="D270" s="118"/>
      <c r="E270" s="113"/>
      <c r="F270" s="113"/>
      <c r="G270" s="113"/>
      <c r="H270" s="113"/>
      <c r="I270" s="113"/>
      <c r="J270" s="113"/>
      <c r="K270" s="113"/>
      <c r="L270" s="113"/>
      <c r="M270" s="113"/>
    </row>
    <row r="271" spans="1:13" ht="25.5">
      <c r="A271" s="104">
        <v>324</v>
      </c>
      <c r="B271" s="106"/>
      <c r="C271" s="105" t="s">
        <v>79</v>
      </c>
      <c r="D271" s="118">
        <v>0</v>
      </c>
      <c r="E271" s="118">
        <v>0</v>
      </c>
      <c r="F271" s="113"/>
      <c r="G271" s="113"/>
      <c r="H271" s="113"/>
      <c r="I271" s="113"/>
      <c r="J271" s="113"/>
      <c r="K271" s="113"/>
      <c r="L271" s="113"/>
      <c r="M271" s="113"/>
    </row>
    <row r="272" spans="1:13" ht="25.5">
      <c r="A272" s="104">
        <v>3241</v>
      </c>
      <c r="B272" s="106">
        <v>529</v>
      </c>
      <c r="C272" s="105" t="s">
        <v>79</v>
      </c>
      <c r="D272" s="118">
        <v>0</v>
      </c>
      <c r="E272" s="113"/>
      <c r="F272" s="113"/>
      <c r="G272" s="113"/>
      <c r="H272" s="113"/>
      <c r="I272" s="113"/>
      <c r="J272" s="113"/>
      <c r="K272" s="113"/>
      <c r="L272" s="113"/>
      <c r="M272" s="113"/>
    </row>
    <row r="273" spans="1:13" ht="12.75">
      <c r="A273" s="104">
        <v>329</v>
      </c>
      <c r="B273" s="102"/>
      <c r="C273" s="105" t="s">
        <v>34</v>
      </c>
      <c r="D273" s="137">
        <f>D274+D275</f>
        <v>8000</v>
      </c>
      <c r="E273" s="137">
        <f>E274+E275</f>
        <v>0</v>
      </c>
      <c r="F273" s="137">
        <f>F274+F275</f>
        <v>0</v>
      </c>
      <c r="G273" s="137">
        <f>G274+G275</f>
        <v>0</v>
      </c>
      <c r="H273" s="137">
        <f>H274+H275</f>
        <v>8000</v>
      </c>
      <c r="I273" s="113"/>
      <c r="J273" s="113"/>
      <c r="K273" s="113"/>
      <c r="L273" s="113"/>
      <c r="M273" s="113"/>
    </row>
    <row r="274" spans="1:13" ht="12.75">
      <c r="A274" s="104">
        <v>3293</v>
      </c>
      <c r="B274" s="106">
        <v>530</v>
      </c>
      <c r="C274" s="105" t="s">
        <v>81</v>
      </c>
      <c r="D274" s="118">
        <v>0</v>
      </c>
      <c r="E274" s="113"/>
      <c r="F274" s="113"/>
      <c r="G274" s="113"/>
      <c r="H274" s="113"/>
      <c r="I274" s="113"/>
      <c r="J274" s="113"/>
      <c r="K274" s="113"/>
      <c r="L274" s="113"/>
      <c r="M274" s="113"/>
    </row>
    <row r="275" spans="1:13" ht="12.75">
      <c r="A275" s="104">
        <v>3299</v>
      </c>
      <c r="B275" s="106">
        <v>531</v>
      </c>
      <c r="C275" s="105" t="s">
        <v>34</v>
      </c>
      <c r="D275" s="137">
        <f>SUM(D276:D276)</f>
        <v>8000</v>
      </c>
      <c r="E275" s="137">
        <f>SUM(E276:E276)</f>
        <v>0</v>
      </c>
      <c r="F275" s="137">
        <f>SUM(F276:F276)</f>
        <v>0</v>
      </c>
      <c r="G275" s="137">
        <f>SUM(G276:G276)</f>
        <v>0</v>
      </c>
      <c r="H275" s="137">
        <f>SUM(H276:H276)</f>
        <v>8000</v>
      </c>
      <c r="I275" s="113"/>
      <c r="J275" s="113"/>
      <c r="K275" s="113"/>
      <c r="L275" s="113"/>
      <c r="M275" s="113"/>
    </row>
    <row r="276" spans="1:13" ht="12.75">
      <c r="A276" s="104">
        <v>32999</v>
      </c>
      <c r="B276" s="102"/>
      <c r="C276" s="105" t="s">
        <v>34</v>
      </c>
      <c r="D276" s="118">
        <v>8000</v>
      </c>
      <c r="E276" s="118">
        <v>0</v>
      </c>
      <c r="F276" s="113"/>
      <c r="G276" s="113"/>
      <c r="H276" s="113">
        <v>8000</v>
      </c>
      <c r="I276" s="113"/>
      <c r="J276" s="113"/>
      <c r="K276" s="113"/>
      <c r="L276" s="113"/>
      <c r="M276" s="113"/>
    </row>
    <row r="277" spans="1:13" ht="12.75">
      <c r="A277" s="104">
        <v>34</v>
      </c>
      <c r="B277" s="102"/>
      <c r="C277" s="105" t="s">
        <v>84</v>
      </c>
      <c r="D277" s="135">
        <f>D278</f>
        <v>3500</v>
      </c>
      <c r="E277" s="118">
        <f>SUM(E278,E287,E308)</f>
        <v>0</v>
      </c>
      <c r="F277" s="113"/>
      <c r="G277" s="113"/>
      <c r="H277" s="113"/>
      <c r="I277" s="113"/>
      <c r="J277" s="113"/>
      <c r="K277" s="113"/>
      <c r="L277" s="113">
        <v>3500</v>
      </c>
      <c r="M277" s="113">
        <v>3500</v>
      </c>
    </row>
    <row r="278" spans="1:13" ht="12.75">
      <c r="A278" s="104">
        <v>343</v>
      </c>
      <c r="B278" s="102"/>
      <c r="C278" s="105" t="s">
        <v>35</v>
      </c>
      <c r="D278" s="118">
        <f>D279</f>
        <v>3500</v>
      </c>
      <c r="E278" s="118">
        <f>E279</f>
        <v>0</v>
      </c>
      <c r="F278" s="113"/>
      <c r="G278" s="113"/>
      <c r="H278" s="113"/>
      <c r="I278" s="113"/>
      <c r="J278" s="113"/>
      <c r="K278" s="113"/>
      <c r="L278" s="113"/>
      <c r="M278" s="113"/>
    </row>
    <row r="279" spans="1:13" ht="12.75">
      <c r="A279" s="104">
        <v>3431</v>
      </c>
      <c r="B279" s="106">
        <v>532</v>
      </c>
      <c r="C279" s="105" t="s">
        <v>179</v>
      </c>
      <c r="D279" s="137">
        <f>SUM(D280:D280)</f>
        <v>3500</v>
      </c>
      <c r="E279" s="137">
        <f>SUM(E280:E280)</f>
        <v>0</v>
      </c>
      <c r="F279" s="137">
        <f>SUM(F280:F280)</f>
        <v>3500</v>
      </c>
      <c r="G279" s="137">
        <f>SUM(G280:G280)</f>
        <v>0</v>
      </c>
      <c r="H279" s="137">
        <f>SUM(H280:H280)</f>
        <v>0</v>
      </c>
      <c r="I279" s="113"/>
      <c r="J279" s="113"/>
      <c r="K279" s="113"/>
      <c r="L279" s="113"/>
      <c r="M279" s="113"/>
    </row>
    <row r="280" spans="1:13" ht="12.75">
      <c r="A280" s="104">
        <v>34312</v>
      </c>
      <c r="B280" s="106"/>
      <c r="C280" s="105" t="s">
        <v>178</v>
      </c>
      <c r="D280" s="118">
        <v>3500</v>
      </c>
      <c r="E280" s="113">
        <v>0</v>
      </c>
      <c r="F280" s="113">
        <v>3500</v>
      </c>
      <c r="G280" s="113"/>
      <c r="H280" s="113"/>
      <c r="I280" s="113"/>
      <c r="J280" s="113"/>
      <c r="K280" s="113"/>
      <c r="L280" s="113"/>
      <c r="M280" s="113"/>
    </row>
    <row r="281" spans="1:13" ht="12.75">
      <c r="A281" s="104">
        <v>38</v>
      </c>
      <c r="B281" s="102"/>
      <c r="C281" s="105" t="s">
        <v>92</v>
      </c>
      <c r="D281" s="118">
        <f>SUM(D282)</f>
        <v>0</v>
      </c>
      <c r="E281" s="113"/>
      <c r="F281" s="113"/>
      <c r="G281" s="113"/>
      <c r="H281" s="113"/>
      <c r="I281" s="113"/>
      <c r="J281" s="113"/>
      <c r="K281" s="113"/>
      <c r="L281" s="113"/>
      <c r="M281" s="113"/>
    </row>
    <row r="282" spans="1:13" ht="12.75">
      <c r="A282" s="104">
        <v>381</v>
      </c>
      <c r="B282" s="102"/>
      <c r="C282" s="105" t="s">
        <v>93</v>
      </c>
      <c r="D282" s="118">
        <f>SUM(D283)</f>
        <v>0</v>
      </c>
      <c r="E282" s="113"/>
      <c r="F282" s="113"/>
      <c r="G282" s="113"/>
      <c r="H282" s="113"/>
      <c r="I282" s="113"/>
      <c r="J282" s="113"/>
      <c r="K282" s="113"/>
      <c r="L282" s="113"/>
      <c r="M282" s="113"/>
    </row>
    <row r="283" spans="1:13" ht="12.75">
      <c r="A283" s="104"/>
      <c r="B283" s="106"/>
      <c r="C283" s="105"/>
      <c r="D283" s="118"/>
      <c r="E283" s="113"/>
      <c r="F283" s="113"/>
      <c r="G283" s="113"/>
      <c r="H283" s="113"/>
      <c r="I283" s="113"/>
      <c r="J283" s="113"/>
      <c r="K283" s="113"/>
      <c r="L283" s="113"/>
      <c r="M283" s="113"/>
    </row>
    <row r="284" spans="1:13" ht="12.75">
      <c r="A284" s="104"/>
      <c r="B284" s="102"/>
      <c r="C284" s="105"/>
      <c r="D284" s="118"/>
      <c r="E284" s="113"/>
      <c r="F284" s="113"/>
      <c r="G284" s="113"/>
      <c r="H284" s="113"/>
      <c r="I284" s="113"/>
      <c r="J284" s="113"/>
      <c r="K284" s="113"/>
      <c r="L284" s="113"/>
      <c r="M284" s="113"/>
    </row>
    <row r="288" spans="1:7" ht="12.75">
      <c r="A288" s="167" t="s">
        <v>201</v>
      </c>
      <c r="B288" s="145"/>
      <c r="C288" s="145"/>
      <c r="G288" s="125" t="s">
        <v>191</v>
      </c>
    </row>
    <row r="290" ht="12.75">
      <c r="G290" s="125" t="s">
        <v>192</v>
      </c>
    </row>
  </sheetData>
  <sheetProtection/>
  <mergeCells count="2">
    <mergeCell ref="A1:M1"/>
    <mergeCell ref="A288:C288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2015-09-04T07:36:18Z</cp:lastPrinted>
  <dcterms:created xsi:type="dcterms:W3CDTF">2013-09-11T11:00:21Z</dcterms:created>
  <dcterms:modified xsi:type="dcterms:W3CDTF">2015-09-04T07:38:19Z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